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9-05-septembre\Travail\Administratif\rentrée\"/>
    </mc:Choice>
  </mc:AlternateContent>
  <bookViews>
    <workbookView xWindow="0" yWindow="0" windowWidth="23040" windowHeight="9384"/>
  </bookViews>
  <sheets>
    <sheet name="Questionnaire" sheetId="1" r:id="rId1"/>
    <sheet name="Résultats" sheetId="2" r:id="rId2"/>
  </sheets>
  <definedNames>
    <definedName name="Autocontrole">Questionnaire!$P$18</definedName>
    <definedName name="Concentration">Questionnaire!$P$8</definedName>
    <definedName name="GestionInfos">Questionnaire!$P$14</definedName>
    <definedName name="GestionTemps">Questionnaire!$P$6</definedName>
    <definedName name="IdeesPrincipales">Questionnaire!$P$12</definedName>
    <definedName name="ListeValidation">Questionnaire!$P$21:$P$22</definedName>
    <definedName name="Motivation">Questionnaire!$P$4</definedName>
    <definedName name="PeursSoucis">Questionnaire!$P$10</definedName>
    <definedName name="Strategies">Questionnaire!$P$16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3" i="1"/>
  <c r="N66" i="1"/>
  <c r="M66" i="1"/>
  <c r="L66" i="1"/>
  <c r="K66" i="1"/>
  <c r="J66" i="1"/>
  <c r="N61" i="1"/>
  <c r="M61" i="1"/>
  <c r="L61" i="1"/>
  <c r="K61" i="1"/>
  <c r="J61" i="1"/>
  <c r="N59" i="1"/>
  <c r="M59" i="1"/>
  <c r="L59" i="1"/>
  <c r="K59" i="1"/>
  <c r="J59" i="1"/>
  <c r="N57" i="1"/>
  <c r="M57" i="1"/>
  <c r="L57" i="1"/>
  <c r="K57" i="1"/>
  <c r="J57" i="1"/>
  <c r="N54" i="1"/>
  <c r="M54" i="1"/>
  <c r="L54" i="1"/>
  <c r="K54" i="1"/>
  <c r="J54" i="1"/>
  <c r="N51" i="1"/>
  <c r="M51" i="1"/>
  <c r="L51" i="1"/>
  <c r="K51" i="1"/>
  <c r="J51" i="1"/>
  <c r="N49" i="1"/>
  <c r="M49" i="1"/>
  <c r="L49" i="1"/>
  <c r="K49" i="1"/>
  <c r="J49" i="1"/>
  <c r="N46" i="1"/>
  <c r="M46" i="1"/>
  <c r="L46" i="1"/>
  <c r="K46" i="1"/>
  <c r="J46" i="1"/>
  <c r="N43" i="1"/>
  <c r="M43" i="1"/>
  <c r="L43" i="1"/>
  <c r="K43" i="1"/>
  <c r="J43" i="1"/>
  <c r="N41" i="1"/>
  <c r="M41" i="1"/>
  <c r="L41" i="1"/>
  <c r="K41" i="1"/>
  <c r="J41" i="1"/>
  <c r="N40" i="1"/>
  <c r="M40" i="1"/>
  <c r="L40" i="1"/>
  <c r="K40" i="1"/>
  <c r="J40" i="1"/>
  <c r="N35" i="1"/>
  <c r="M35" i="1"/>
  <c r="L35" i="1"/>
  <c r="K35" i="1"/>
  <c r="J35" i="1"/>
  <c r="N34" i="1"/>
  <c r="M34" i="1"/>
  <c r="L34" i="1"/>
  <c r="K34" i="1"/>
  <c r="J34" i="1"/>
  <c r="N32" i="1"/>
  <c r="M32" i="1"/>
  <c r="L32" i="1"/>
  <c r="K32" i="1"/>
  <c r="J32" i="1"/>
  <c r="N30" i="1"/>
  <c r="M30" i="1"/>
  <c r="L30" i="1"/>
  <c r="K30" i="1"/>
  <c r="J30" i="1"/>
  <c r="N27" i="1"/>
  <c r="M27" i="1"/>
  <c r="L27" i="1"/>
  <c r="K27" i="1"/>
  <c r="J27" i="1"/>
  <c r="N25" i="1"/>
  <c r="M25" i="1"/>
  <c r="L25" i="1"/>
  <c r="K25" i="1"/>
  <c r="J25" i="1"/>
  <c r="N24" i="1"/>
  <c r="M24" i="1"/>
  <c r="L24" i="1"/>
  <c r="K24" i="1"/>
  <c r="J24" i="1"/>
  <c r="N22" i="1"/>
  <c r="M22" i="1"/>
  <c r="L22" i="1"/>
  <c r="K22" i="1"/>
  <c r="J22" i="1"/>
  <c r="N20" i="1"/>
  <c r="M20" i="1"/>
  <c r="L20" i="1"/>
  <c r="K20" i="1"/>
  <c r="J20" i="1"/>
  <c r="N18" i="1"/>
  <c r="M18" i="1"/>
  <c r="L18" i="1"/>
  <c r="K18" i="1"/>
  <c r="J18" i="1"/>
  <c r="N16" i="1"/>
  <c r="M16" i="1"/>
  <c r="L16" i="1"/>
  <c r="K16" i="1"/>
  <c r="J16" i="1"/>
  <c r="N14" i="1"/>
  <c r="M14" i="1"/>
  <c r="L14" i="1"/>
  <c r="K14" i="1"/>
  <c r="J14" i="1"/>
  <c r="N13" i="1"/>
  <c r="M13" i="1"/>
  <c r="L13" i="1"/>
  <c r="K13" i="1"/>
  <c r="J13" i="1"/>
  <c r="N12" i="1"/>
  <c r="M12" i="1"/>
  <c r="L12" i="1"/>
  <c r="K12" i="1"/>
  <c r="J12" i="1"/>
  <c r="N10" i="1"/>
  <c r="M10" i="1"/>
  <c r="L10" i="1"/>
  <c r="K10" i="1"/>
  <c r="J10" i="1"/>
  <c r="N9" i="1"/>
  <c r="M9" i="1"/>
  <c r="L9" i="1"/>
  <c r="K9" i="1"/>
  <c r="J9" i="1"/>
  <c r="N6" i="1"/>
  <c r="M6" i="1"/>
  <c r="L6" i="1"/>
  <c r="K6" i="1"/>
  <c r="J6" i="1"/>
  <c r="N67" i="1"/>
  <c r="M67" i="1"/>
  <c r="L67" i="1"/>
  <c r="K67" i="1"/>
  <c r="J67" i="1"/>
  <c r="N65" i="1"/>
  <c r="M65" i="1"/>
  <c r="L65" i="1"/>
  <c r="K65" i="1"/>
  <c r="J65" i="1"/>
  <c r="N64" i="1"/>
  <c r="M64" i="1"/>
  <c r="L64" i="1"/>
  <c r="K64" i="1"/>
  <c r="J64" i="1"/>
  <c r="N63" i="1"/>
  <c r="M63" i="1"/>
  <c r="L63" i="1"/>
  <c r="K63" i="1"/>
  <c r="J63" i="1"/>
  <c r="N62" i="1"/>
  <c r="M62" i="1"/>
  <c r="L62" i="1"/>
  <c r="K62" i="1"/>
  <c r="J62" i="1"/>
  <c r="N60" i="1"/>
  <c r="M60" i="1"/>
  <c r="L60" i="1"/>
  <c r="K60" i="1"/>
  <c r="J60" i="1"/>
  <c r="N58" i="1"/>
  <c r="M58" i="1"/>
  <c r="L58" i="1"/>
  <c r="K58" i="1"/>
  <c r="J58" i="1"/>
  <c r="N56" i="1"/>
  <c r="M56" i="1"/>
  <c r="L56" i="1"/>
  <c r="K56" i="1"/>
  <c r="J56" i="1"/>
  <c r="N55" i="1"/>
  <c r="M55" i="1"/>
  <c r="L55" i="1"/>
  <c r="K55" i="1"/>
  <c r="J55" i="1"/>
  <c r="N53" i="1"/>
  <c r="M53" i="1"/>
  <c r="L53" i="1"/>
  <c r="K53" i="1"/>
  <c r="J53" i="1"/>
  <c r="N52" i="1"/>
  <c r="M52" i="1"/>
  <c r="L52" i="1"/>
  <c r="K52" i="1"/>
  <c r="J52" i="1"/>
  <c r="N50" i="1"/>
  <c r="M50" i="1"/>
  <c r="L50" i="1"/>
  <c r="K50" i="1"/>
  <c r="J50" i="1"/>
  <c r="N48" i="1"/>
  <c r="M48" i="1"/>
  <c r="L48" i="1"/>
  <c r="K48" i="1"/>
  <c r="J48" i="1"/>
  <c r="N47" i="1"/>
  <c r="M47" i="1"/>
  <c r="L47" i="1"/>
  <c r="K47" i="1"/>
  <c r="J47" i="1"/>
  <c r="N45" i="1"/>
  <c r="M45" i="1"/>
  <c r="L45" i="1"/>
  <c r="K45" i="1"/>
  <c r="J45" i="1"/>
  <c r="N44" i="1"/>
  <c r="M44" i="1"/>
  <c r="L44" i="1"/>
  <c r="K44" i="1"/>
  <c r="J44" i="1"/>
  <c r="N42" i="1"/>
  <c r="M42" i="1"/>
  <c r="L42" i="1"/>
  <c r="K42" i="1"/>
  <c r="J42" i="1"/>
  <c r="N39" i="1"/>
  <c r="M39" i="1"/>
  <c r="L39" i="1"/>
  <c r="K39" i="1"/>
  <c r="J39" i="1"/>
  <c r="N38" i="1"/>
  <c r="M38" i="1"/>
  <c r="L38" i="1"/>
  <c r="K38" i="1"/>
  <c r="J38" i="1"/>
  <c r="N37" i="1"/>
  <c r="M37" i="1"/>
  <c r="L37" i="1"/>
  <c r="K37" i="1"/>
  <c r="J37" i="1"/>
  <c r="N36" i="1"/>
  <c r="M36" i="1"/>
  <c r="L36" i="1"/>
  <c r="K36" i="1"/>
  <c r="J36" i="1"/>
  <c r="N33" i="1"/>
  <c r="M33" i="1"/>
  <c r="L33" i="1"/>
  <c r="K33" i="1"/>
  <c r="J33" i="1"/>
  <c r="N31" i="1"/>
  <c r="M31" i="1"/>
  <c r="L31" i="1"/>
  <c r="K31" i="1"/>
  <c r="J31" i="1"/>
  <c r="N29" i="1"/>
  <c r="M29" i="1"/>
  <c r="L29" i="1"/>
  <c r="K29" i="1"/>
  <c r="J29" i="1"/>
  <c r="N28" i="1"/>
  <c r="M28" i="1"/>
  <c r="L28" i="1"/>
  <c r="K28" i="1"/>
  <c r="J28" i="1"/>
  <c r="N26" i="1"/>
  <c r="M26" i="1"/>
  <c r="L26" i="1"/>
  <c r="K26" i="1"/>
  <c r="J26" i="1"/>
  <c r="N23" i="1"/>
  <c r="M23" i="1"/>
  <c r="L23" i="1"/>
  <c r="K23" i="1"/>
  <c r="J23" i="1"/>
  <c r="N21" i="1"/>
  <c r="M21" i="1"/>
  <c r="L21" i="1"/>
  <c r="K21" i="1"/>
  <c r="J21" i="1"/>
  <c r="N19" i="1"/>
  <c r="M19" i="1"/>
  <c r="L19" i="1"/>
  <c r="K19" i="1"/>
  <c r="J19" i="1"/>
  <c r="N17" i="1"/>
  <c r="M17" i="1"/>
  <c r="L17" i="1"/>
  <c r="K17" i="1"/>
  <c r="J17" i="1"/>
  <c r="N15" i="1"/>
  <c r="M15" i="1"/>
  <c r="L15" i="1"/>
  <c r="K15" i="1"/>
  <c r="J15" i="1"/>
  <c r="N11" i="1"/>
  <c r="M11" i="1"/>
  <c r="L11" i="1"/>
  <c r="K11" i="1"/>
  <c r="J11" i="1"/>
  <c r="N8" i="1"/>
  <c r="M8" i="1"/>
  <c r="L8" i="1"/>
  <c r="K8" i="1"/>
  <c r="J8" i="1"/>
  <c r="N7" i="1"/>
  <c r="M7" i="1"/>
  <c r="L7" i="1"/>
  <c r="K7" i="1"/>
  <c r="J7" i="1"/>
  <c r="N5" i="1"/>
  <c r="M5" i="1"/>
  <c r="L5" i="1"/>
  <c r="K5" i="1"/>
  <c r="J5" i="1"/>
  <c r="K4" i="1"/>
  <c r="N4" i="1"/>
  <c r="M4" i="1"/>
  <c r="L4" i="1"/>
  <c r="J4" i="1"/>
  <c r="N3" i="1"/>
  <c r="M3" i="1"/>
  <c r="L3" i="1"/>
  <c r="K3" i="1"/>
  <c r="J3" i="1"/>
  <c r="O25" i="1" l="1"/>
  <c r="O66" i="1"/>
  <c r="O28" i="1"/>
  <c r="O3" i="1"/>
  <c r="O4" i="1"/>
  <c r="O10" i="1"/>
  <c r="O67" i="1"/>
  <c r="O62" i="1"/>
  <c r="O55" i="1"/>
  <c r="O54" i="1"/>
  <c r="O48" i="1"/>
  <c r="O43" i="1"/>
  <c r="O42" i="1"/>
  <c r="O36" i="1"/>
  <c r="O34" i="1"/>
  <c r="O19" i="1"/>
  <c r="O18" i="1"/>
  <c r="O12" i="1"/>
  <c r="O8" i="1"/>
  <c r="O11" i="1"/>
  <c r="O21" i="1"/>
  <c r="O29" i="1"/>
  <c r="O37" i="1"/>
  <c r="O44" i="1"/>
  <c r="O50" i="1"/>
  <c r="O56" i="1"/>
  <c r="O63" i="1"/>
  <c r="O6" i="1"/>
  <c r="O13" i="1"/>
  <c r="O20" i="1"/>
  <c r="O27" i="1"/>
  <c r="O35" i="1"/>
  <c r="O46" i="1"/>
  <c r="O57" i="1"/>
  <c r="O5" i="1"/>
  <c r="O15" i="1"/>
  <c r="O23" i="1"/>
  <c r="O31" i="1"/>
  <c r="O38" i="1"/>
  <c r="O45" i="1"/>
  <c r="O52" i="1"/>
  <c r="O58" i="1"/>
  <c r="O64" i="1"/>
  <c r="O9" i="1"/>
  <c r="O14" i="1"/>
  <c r="O22" i="1"/>
  <c r="O30" i="1"/>
  <c r="O40" i="1"/>
  <c r="O49" i="1"/>
  <c r="O59" i="1"/>
  <c r="O7" i="1"/>
  <c r="O17" i="1"/>
  <c r="O26" i="1"/>
  <c r="O33" i="1"/>
  <c r="O39" i="1"/>
  <c r="O47" i="1"/>
  <c r="O53" i="1"/>
  <c r="O60" i="1"/>
  <c r="O65" i="1"/>
  <c r="O16" i="1"/>
  <c r="O24" i="1"/>
  <c r="O32" i="1"/>
  <c r="O41" i="1"/>
  <c r="O51" i="1"/>
  <c r="O61" i="1"/>
  <c r="P16" i="1" l="1"/>
  <c r="P14" i="1"/>
  <c r="P6" i="1"/>
  <c r="E4" i="2" s="1"/>
  <c r="D4" i="2" s="1"/>
  <c r="P18" i="1"/>
  <c r="P4" i="1"/>
  <c r="E3" i="2" s="1"/>
  <c r="D3" i="2" s="1"/>
  <c r="P12" i="1"/>
  <c r="P10" i="1"/>
  <c r="P8" i="1"/>
  <c r="E9" i="2" l="1"/>
  <c r="D9" i="2" s="1"/>
  <c r="E5" i="2"/>
  <c r="D5" i="2" s="1"/>
  <c r="E10" i="2"/>
  <c r="D10" i="2" s="1"/>
  <c r="E6" i="2"/>
  <c r="D6" i="2" s="1"/>
  <c r="E7" i="2"/>
  <c r="D7" i="2" s="1"/>
  <c r="E8" i="2"/>
  <c r="D8" i="2" s="1"/>
  <c r="F8" i="2" l="1"/>
  <c r="F7" i="2"/>
  <c r="F5" i="2"/>
  <c r="F3" i="2"/>
  <c r="F6" i="2"/>
  <c r="F9" i="2"/>
  <c r="F4" i="2"/>
  <c r="F10" i="2"/>
</calcChain>
</file>

<file path=xl/sharedStrings.xml><?xml version="1.0" encoding="utf-8"?>
<sst xmlns="http://schemas.openxmlformats.org/spreadsheetml/2006/main" count="141" uniqueCount="118">
  <si>
    <t>Même lorsque je trouve les moyens d'enseignement (ex : manuels, feuilles de travail, notes…) ennuyeux et ininterressants, je m'astreins à étudier.</t>
  </si>
  <si>
    <t>Je me présente non préparé(e) au cours.</t>
  </si>
  <si>
    <t>Je m'efforce de trouver ma propre formulation en étudiant une matière déterminée.</t>
  </si>
  <si>
    <t>Même quand je me suis bien préparé(e) à un examen (test, contrôle, examen, épreuve finale, etc…), je me sens très nerveux(se).</t>
  </si>
  <si>
    <t>Quand je n'ai pas fait un devoir, je m'invente une excuse pour me donner bonne conscience.</t>
  </si>
  <si>
    <t>Quand je suis nerveux(se), ou de mauvaise humeur, j'ai de la peine à me concentrer pour étudier.</t>
  </si>
  <si>
    <t>Pendant les cours, je me demande si je comprends les propos du professeur.</t>
  </si>
  <si>
    <t>Quand je dois étudier (p.ex. devoirs, préparations d'examens…), il m'arrive de remettre ce travail à plus tard.</t>
  </si>
  <si>
    <t>Quand je commence un examen, j'ai assez confiance en moi.</t>
  </si>
  <si>
    <t>J'ai de la peine à trouver comment procéder pour apprendre une matière déterminée en vue d'un examen.</t>
  </si>
  <si>
    <t>Quand je travaille un sujet, j'essaie de donner à la matière une ordonnance logique pour la rendre plus compréhensible.</t>
  </si>
  <si>
    <t>Pendant la lecture, je m'arrête régulièrement et je réfléchis à ce que j'ai lu ou je le parcours à nouveau.</t>
  </si>
  <si>
    <t>Je travaille dur pour obtenir de bonnes notes, même si je n'aime pas les cours en question.</t>
  </si>
  <si>
    <t>J'ai de la peine à résumer ce qui m'a été transmis en classe  ou ce que j'ai lu dans le manuel.</t>
  </si>
  <si>
    <t>je relis attentivement mes notes avant les cours.</t>
  </si>
  <si>
    <t>Pendant que j'étudie, je suis très tendu(e) et crispé(e).</t>
  </si>
  <si>
    <t>J'étudie seulement sous la pression des examens.</t>
  </si>
  <si>
    <t>Je ne réussi pas bien mes épreuves parce que j'ai de la peine à m'organiser en temps imparti.</t>
  </si>
  <si>
    <t>Lors de la préparation d'une épreuve (test, contrôle, examen, épreuve finale…) je réfléchis aux questions qui pourraient être posées.</t>
  </si>
  <si>
    <t>Pour apprendre les nouveaux mots, concepts, définitions, etc., je m'imagine des exemples et des situations en rapports avec ceux-ci.</t>
  </si>
  <si>
    <t>Quand je dois travailler un texte (ex : dans un manuel), je ne me contente pas d'une ou plusieurs lectures, mais je réfléchis à  fond  pour savoir ce qu'il faut apprendre.</t>
  </si>
  <si>
    <t>Des problèmes autres que ceux rencontrés à l'école (ex : difficultés avec mes parents, chagrin d'amour, obligations diverses qui demandent du temps) font que je néglige mes tâches scolaires.</t>
  </si>
  <si>
    <t>Je m'astreins à faire les devoirs au fur et à mesure.</t>
  </si>
  <si>
    <t>Pendant les cours, j'essaie de retenir l'essentiel de ce qui est dit par le professeur.</t>
  </si>
  <si>
    <t>Les mauvaises notes me découragent.</t>
  </si>
  <si>
    <t>Pendant les cours, je n'écoute pas attentivement le professeur car je pense à autre chose.</t>
  </si>
  <si>
    <t>Après les cours, je relis mes notes pour mieux comprendre la matière.</t>
  </si>
  <si>
    <t>Dans mon travail à la maison (devoirs, préparation examens…) j'ai de la peine à suivre un plan de travail et un horaire.</t>
  </si>
  <si>
    <t>Pendant les cours, j'arrive à faire la différence entre les poins essentiels et les autres.</t>
  </si>
  <si>
    <t>Je crains de ne pas pouvoir suivre en classe.</t>
  </si>
  <si>
    <t>En classe, je suis exigeant(e) à l'égard de moi-même.</t>
  </si>
  <si>
    <t>J'essaie d'établir des relations entre ce que je suis en train d'apprendre et ce qui est déjà acquis.</t>
  </si>
  <si>
    <t>Je trouve que c'est difficile de rester attentif(ve) pendant les cours.</t>
  </si>
  <si>
    <t>Quand je prépare un examen, je fais du "bourrage de crâne" par manque de temps.</t>
  </si>
  <si>
    <t>Je ne m'applique que pour les branches qui m'intéressent.</t>
  </si>
  <si>
    <t>Je me laisse très facilement distraire lorsque j'étudie (devoirs, préparations d'examens…).</t>
  </si>
  <si>
    <t>J'essaie d'établir une relation entre ce que je suis en train d'apprendre et mes propres expériences.</t>
  </si>
  <si>
    <t>Les heures d'enseignement qui tombent (ne sont pas assurées) sont utilisées pour l'étude personnelle.</t>
  </si>
  <si>
    <t>Quand les devoirs sont difficiles, j'abandonne ou je ne fais que ce qui est facile.</t>
  </si>
  <si>
    <t>Pendant que j'étudie, je fais des dessins et des schémas pour mieux comprendre la matière.</t>
  </si>
  <si>
    <t>La plupart des travaux en rapport avec les études me déplaisent.</t>
  </si>
  <si>
    <t>J'ai de la peine à comprendre les questions posées lors d'une épreuve.</t>
  </si>
  <si>
    <t>J'établis des listes simples, des tableaux et des schémas en vue de classer et de résumer la matière.</t>
  </si>
  <si>
    <t>Quand je dois lire quelque chose pour les cours, je le fais sans difficulté.</t>
  </si>
  <si>
    <t>Je suis angoissé(e) pendant une épreuve importante.</t>
  </si>
  <si>
    <t>Lors d'une épreuve, il m'arrive de me rendre compte que je n'ai pas appris ce qu'il fallait.</t>
  </si>
  <si>
    <t>j'ai de la peine à discerner ce que je dois retenir dans un manuel.</t>
  </si>
  <si>
    <t>Quand j'effectue des devoirs, je me concentre pleinement sur ce que je suis en train de faire.</t>
  </si>
  <si>
    <t>Pendant les examens, je suis si nerveux(se) et si perturbé(e) que j'effectue un travail moins bon que celui dont je serais capable.</t>
  </si>
  <si>
    <t>Pour préparer les épreuves, j'apprends les concepts, définitions, formules, règles, etc… par cœur sans les comprendre.</t>
  </si>
  <si>
    <t>Confronté(e) aux moyens d'enseignements (manuels, notes…), je vérifie si je comprends vraiment la matière.</t>
  </si>
  <si>
    <t>J'essaie de voir les rapports qui pourraient exister entre ce que j'étudie et ce que je vis tous les jours.</t>
  </si>
  <si>
    <t>Pendant que j'étudie, mon esprit vagabonde continuellement.</t>
  </si>
  <si>
    <t>Je repousse l'obligation d'étudier plus que je ne devrais.</t>
  </si>
  <si>
    <t>Pour mes tâches à domicile (devoirs, préparations d'examens…) je me fixe un horaire et je m'y tiens.</t>
  </si>
  <si>
    <t>Je ne comprends pas certaines matières (manuels, photocopies, notes prises, etc.) parce que je n'ai pas été attentif(ve) pendant les cours.</t>
  </si>
  <si>
    <t>Pendant un examen, je me laisse distraire par la crainte de ne pas réussir.</t>
  </si>
  <si>
    <t>J'ai de la peine à trouver la meilleure façon d'étudier pour chaque branche.</t>
  </si>
  <si>
    <t>Quand je répète la matière du cours, je réexamine les travaux que j'avais à faire pour la branche en question (p.ex. exercices à faire à la maison).</t>
  </si>
  <si>
    <t>Quand j'étudie, je me perds dans les détails, et je ne vois plus l'essentiel.</t>
  </si>
  <si>
    <t>Je perds tellement de temps avec mes ami(e)s que mes tâches scolaires en souffrent.</t>
  </si>
  <si>
    <t>Lors d'épreuves ou de travaux notés (p.ex. rédaction à domicile…), j'ai l'impression que ma moins bonne note résulte du fait que je n'ai pas vraiment compris les exigences du professeur.</t>
  </si>
  <si>
    <t>Quand j'étudie, j'essaie d'établir des relations entre des matières, des idées et des sujets différents.</t>
  </si>
  <si>
    <t>Quand je lis, j'ai de la peine à cerner l'essentiel.</t>
  </si>
  <si>
    <t>Ce n'est jamais ou très rarement le cas</t>
  </si>
  <si>
    <t>C'est plutôt rarement le cas</t>
  </si>
  <si>
    <t>C'est à peu près le cas dans la moitié des situations</t>
  </si>
  <si>
    <t>C'est souvent le cas</t>
  </si>
  <si>
    <t>C'est presque toujours ou toujours le cas</t>
  </si>
  <si>
    <t>Motivation</t>
  </si>
  <si>
    <t>Gestion du temps</t>
  </si>
  <si>
    <t>Concentration</t>
  </si>
  <si>
    <t>Gestions peurs et soucis</t>
  </si>
  <si>
    <t>Idées principales</t>
  </si>
  <si>
    <t>Gestion des informations</t>
  </si>
  <si>
    <t>Stratégies en vue d'examens</t>
  </si>
  <si>
    <t>Autocontrôles</t>
  </si>
  <si>
    <t>Gestion peurs et soucis</t>
  </si>
  <si>
    <t>Gestion information</t>
  </si>
  <si>
    <t>Strategie</t>
  </si>
  <si>
    <t>Autocontrôle</t>
  </si>
  <si>
    <t>Total</t>
  </si>
  <si>
    <t>Suis-je disposé à étudier en classe de manière appliquée et sérieuse ? Est-ce-que je me donne suffisamment de peine lorsque j'étudie ? N'aie-je pas tendance à abandonner trop vite ?</t>
  </si>
  <si>
    <t>Est-ce que j'organise bien mon temps ? Est-ce que j'accorde à mes études le temps nécessaire ?</t>
  </si>
  <si>
    <t>Est-ce que je suis attentif(ve) durant les leçons ? N'ai-je pas trop facilement la tête ailleurs ?</t>
  </si>
  <si>
    <t>Est-ce que les notes (résultats) me préoccupent souvent ? Est-ce que des soucis, des doutes personnels m'empêchent d'étudier ?</t>
  </si>
  <si>
    <t>Suis-je capable de discerner ce qui est important de ce qui ne l'est pas ?</t>
  </si>
  <si>
    <t>Suis-je capable de retenir ce que j'apprends ? Puis-je tirer des conclusions de ce que je lis ?</t>
  </si>
  <si>
    <t>Est-ce que ma façon de me préparer à un examen est bonne ? Suis-je à même de faire face à diverses formes d'examens ?</t>
  </si>
  <si>
    <t>Est-ce que je répète la manière enseignée pour le cours suivant ? Est-ce que je me pose des questions par rapport à ce que je lis et que j'apprends ?</t>
  </si>
  <si>
    <t>Quand je revois mes notes de cours, j'y cherche des questions qui pourraient être posées à l'examen.</t>
  </si>
  <si>
    <t>MOT</t>
  </si>
  <si>
    <t>CON</t>
  </si>
  <si>
    <t>AUT</t>
  </si>
  <si>
    <t>Sigle</t>
  </si>
  <si>
    <t>TEM</t>
  </si>
  <si>
    <t>INF</t>
  </si>
  <si>
    <t>GPS</t>
  </si>
  <si>
    <t>IDP</t>
  </si>
  <si>
    <t>STE</t>
  </si>
  <si>
    <t>Rang</t>
  </si>
  <si>
    <t>X</t>
  </si>
  <si>
    <t>Liste autorisée</t>
  </si>
  <si>
    <t>x</t>
  </si>
  <si>
    <t>- Cocher sur le questionnaire la case qui correspond le mieux à votre comportement.
- Répondez soigneusement et spontanément à chaque question.
- Notez votre véritable comportement, il n'y a pas de bonne ou de mauvaise réponse.
- Il se peut que vous ayez l'impression de répondre plusieurs fois à une même question, n'y faites pas attention et complétez.
- Vous pourrez vous faire la réflexion  que votre comportement n'est pas le même dans tous les cas. Les réponses graduées proposées vous permettent de l'exprimer : P.ex., si vous vous comportez d'une certaine manière dans plusieurs cas et différemment  dans quelques autres, la réponse à cocher sera logiquement "C'est souvent le cas".</t>
  </si>
  <si>
    <t>Moyenne sur 5</t>
  </si>
  <si>
    <t>Maintenant vous êtes à même d'interpréter de deux manières vos valeurs obtenues dans chaque catégorie:</t>
  </si>
  <si>
    <t>Si vous n'avez pas rempli le questionnaire, veuillez vous déplacer dans l'onglet 
"Questionnaire"</t>
  </si>
  <si>
    <t>%</t>
  </si>
  <si>
    <t>POINTS</t>
  </si>
  <si>
    <t>1- Vous comparez votre moyenne dans chaque item avec le résultat maximal 5.0 :
- Vous avez entre 4.0 et 5.0 = résultat élevé, votre comportement est correct, gardez le !
- Entre 3.0 et 4.0 = résultat moyen, analysez votre comportement pour tenter de vous améliorer.
- Moins de 3.0 = résultat trop bas, il est urgent de chercher des moyens d'améloration et de les mettre en oeuvre.</t>
  </si>
  <si>
    <t>Elevé</t>
  </si>
  <si>
    <t>Moyen</t>
  </si>
  <si>
    <t>Bas</t>
  </si>
  <si>
    <r>
      <t xml:space="preserve">Dans le tableau ci-dessous, votre résultat se situe au niveau de la plus haute note en </t>
    </r>
    <r>
      <rPr>
        <b/>
        <sz val="10"/>
        <color rgb="FFFF0000"/>
        <rFont val="Calibri"/>
        <family val="2"/>
      </rPr>
      <t>ROUGE</t>
    </r>
  </si>
  <si>
    <r>
      <rPr>
        <b/>
        <u/>
        <sz val="10"/>
        <color rgb="FFFF0000"/>
        <rFont val="Calibri"/>
        <family val="2"/>
      </rPr>
      <t>Quand vous avez terminé de remplir le questionnaire, passez à l'onglet Résultats.</t>
    </r>
    <r>
      <rPr>
        <b/>
        <u/>
        <sz val="10"/>
        <color theme="1"/>
        <rFont val="Calibri"/>
        <family val="2"/>
      </rPr>
      <t xml:space="preserve">
Document : Editions Sauerländer SA CH - 5001 Aarau.
Instillé par BO et mis en forme par JFA</t>
    </r>
  </si>
  <si>
    <r>
      <t xml:space="preserve">2- Vous pouvez comparer votre résultat à ceux de 2500 étudiants qui ont fait le test.
- La note que vous avez obtenue dans chaque item est visualisée dans le tableau comme la plus haute écrite en rouge. (Si la note effectivement obtenue n'apparait pas dans le tableau, on prend la note immédiatement inférieure).
- A chaque nombre correspond une valeur en % apparaissant sur les côtés du tableau qu'il faut comprendre de la manière suivante : </t>
    </r>
    <r>
      <rPr>
        <b/>
        <sz val="10"/>
        <color rgb="FFFF0000"/>
        <rFont val="Calibri"/>
        <family val="2"/>
      </rPr>
      <t>% des personnes ayant obtenu X points ou moins.</t>
    </r>
    <r>
      <rPr>
        <sz val="10"/>
        <color theme="1"/>
        <rFont val="Calibri"/>
        <family val="2"/>
      </rPr>
      <t xml:space="preserve">
Exemples : si dans MOT vous avez 36 points, vous êtes exactement à la moyenne puisque 50% du groupe de comparaison ont atteint 36 points ou moins. Pour 31 points dans INF vous vous rangez dans le groupe des 25% les plus performants car 75% ont obtenu 31 points ou moins. Si vous avez 16 points en IDP, vous figurez parmei les 20% qui ont atteint 16 points ou moins.</t>
    </r>
  </si>
  <si>
    <t>Comment interpréter les résultats obtenus au questionnaire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</si>
</sst>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50&quot;"/>
    <numFmt numFmtId="165" formatCode="##&quot;/40&quot;"/>
    <numFmt numFmtId="166" formatCode="##&quot;/25&quot;"/>
    <numFmt numFmtId="167" formatCode="0.0"/>
    <numFmt numFmtId="168" formatCode="##&quot;%&quot;"/>
  </numFmts>
  <fonts count="6" x14ac:knownFonts="1">
    <font>
      <sz val="10"/>
      <color theme="1"/>
      <name val="Calibri"/>
      <family val="2"/>
    </font>
    <font>
      <b/>
      <sz val="10"/>
      <color rgb="FFFF0000"/>
      <name val="Calibri"/>
      <family val="2"/>
    </font>
    <font>
      <b/>
      <u/>
      <sz val="10"/>
      <color theme="1"/>
      <name val="Calibri"/>
      <family val="2"/>
    </font>
    <font>
      <b/>
      <sz val="10"/>
      <color theme="1"/>
      <name val="Calibri"/>
      <family val="2"/>
    </font>
    <font>
      <sz val="12"/>
      <color theme="1"/>
      <name val="Calibri"/>
      <family val="2"/>
    </font>
    <font>
      <b/>
      <u/>
      <sz val="10"/>
      <color rgb="FFFF0000"/>
      <name val="Calibri"/>
      <family val="2"/>
    </font>
  </fonts>
  <fills count="15">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CFF3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right/>
      <top/>
      <bottom style="medium">
        <color indexed="64"/>
      </bottom>
      <diagonal/>
    </border>
    <border>
      <left/>
      <right/>
      <top/>
      <bottom style="thin">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3">
    <xf numFmtId="0" fontId="0" fillId="0" borderId="0" xfId="0"/>
    <xf numFmtId="0" fontId="0" fillId="0" borderId="0" xfId="0" applyAlignment="1">
      <alignment wrapText="1"/>
    </xf>
    <xf numFmtId="0" fontId="0" fillId="0" borderId="0" xfId="0" applyAlignment="1">
      <alignment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lignment vertical="center"/>
    </xf>
    <xf numFmtId="0" fontId="0" fillId="0" borderId="2" xfId="0" applyBorder="1" applyAlignment="1">
      <alignment vertical="center"/>
    </xf>
    <xf numFmtId="0" fontId="0" fillId="0" borderId="12" xfId="0" applyBorder="1" applyAlignment="1">
      <alignment vertical="center" wrapText="1"/>
    </xf>
    <xf numFmtId="0" fontId="0" fillId="0" borderId="13" xfId="0" applyBorder="1" applyAlignment="1">
      <alignment horizontal="center" vertical="center"/>
    </xf>
    <xf numFmtId="0" fontId="2" fillId="4" borderId="0" xfId="0" applyFont="1" applyFill="1" applyAlignment="1">
      <alignment horizontal="center" vertical="center" wrapText="1"/>
    </xf>
    <xf numFmtId="0" fontId="2" fillId="9" borderId="0" xfId="0" applyFont="1" applyFill="1" applyAlignment="1">
      <alignment horizontal="center" vertical="center" wrapText="1"/>
    </xf>
    <xf numFmtId="0" fontId="2" fillId="7" borderId="0" xfId="0" applyFont="1" applyFill="1" applyAlignment="1">
      <alignment horizontal="center" vertical="center" wrapText="1"/>
    </xf>
    <xf numFmtId="0" fontId="2" fillId="10" borderId="0" xfId="0" applyFont="1" applyFill="1" applyAlignment="1">
      <alignment horizontal="center" vertical="center" wrapText="1"/>
    </xf>
    <xf numFmtId="0" fontId="2" fillId="11" borderId="0" xfId="0" applyFont="1" applyFill="1" applyAlignment="1">
      <alignment horizontal="center" vertical="center" wrapText="1"/>
    </xf>
    <xf numFmtId="0" fontId="2" fillId="12" borderId="0" xfId="0" applyFont="1" applyFill="1" applyAlignment="1">
      <alignment horizontal="center" vertical="center" wrapText="1"/>
    </xf>
    <xf numFmtId="0" fontId="2" fillId="3" borderId="0" xfId="0" applyFont="1" applyFill="1" applyAlignment="1">
      <alignment horizontal="center" vertical="center" wrapText="1"/>
    </xf>
    <xf numFmtId="0" fontId="2" fillId="13" borderId="0" xfId="0" applyFont="1" applyFill="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67" fontId="0" fillId="9" borderId="17" xfId="0" applyNumberFormat="1" applyFill="1" applyBorder="1" applyAlignment="1">
      <alignment horizontal="center" vertical="center"/>
    </xf>
    <xf numFmtId="164" fontId="1" fillId="9" borderId="17" xfId="0" applyNumberFormat="1" applyFont="1" applyFill="1" applyBorder="1" applyAlignment="1">
      <alignment horizontal="center" vertical="center"/>
    </xf>
    <xf numFmtId="0" fontId="0" fillId="9" borderId="18" xfId="0" applyFill="1" applyBorder="1" applyAlignment="1">
      <alignment horizontal="center" vertical="center"/>
    </xf>
    <xf numFmtId="167" fontId="0" fillId="7" borderId="17" xfId="0" applyNumberFormat="1" applyFill="1" applyBorder="1" applyAlignment="1">
      <alignment horizontal="center" vertical="center"/>
    </xf>
    <xf numFmtId="165" fontId="1" fillId="7" borderId="17" xfId="0" applyNumberFormat="1" applyFont="1" applyFill="1" applyBorder="1" applyAlignment="1">
      <alignment horizontal="center" vertical="center"/>
    </xf>
    <xf numFmtId="0" fontId="0" fillId="7" borderId="18" xfId="0" applyFill="1" applyBorder="1" applyAlignment="1">
      <alignment horizontal="center" vertical="center"/>
    </xf>
    <xf numFmtId="167" fontId="0" fillId="10" borderId="17" xfId="0" applyNumberFormat="1" applyFill="1" applyBorder="1" applyAlignment="1">
      <alignment horizontal="center" vertical="center"/>
    </xf>
    <xf numFmtId="165" fontId="1" fillId="10" borderId="17" xfId="0" applyNumberFormat="1" applyFont="1" applyFill="1" applyBorder="1" applyAlignment="1">
      <alignment horizontal="center" vertical="center"/>
    </xf>
    <xf numFmtId="0" fontId="0" fillId="10" borderId="18" xfId="0" applyFill="1" applyBorder="1" applyAlignment="1">
      <alignment horizontal="center" vertical="center"/>
    </xf>
    <xf numFmtId="167" fontId="0" fillId="11" borderId="17" xfId="0" applyNumberFormat="1" applyFill="1" applyBorder="1" applyAlignment="1">
      <alignment horizontal="center" vertical="center"/>
    </xf>
    <xf numFmtId="165" fontId="1" fillId="11" borderId="17" xfId="0" applyNumberFormat="1" applyFont="1" applyFill="1" applyBorder="1" applyAlignment="1">
      <alignment horizontal="center" vertical="center"/>
    </xf>
    <xf numFmtId="0" fontId="0" fillId="11" borderId="18" xfId="0" applyFill="1" applyBorder="1" applyAlignment="1">
      <alignment horizontal="center" vertical="center"/>
    </xf>
    <xf numFmtId="167" fontId="0" fillId="4" borderId="17" xfId="0" applyNumberFormat="1" applyFill="1" applyBorder="1" applyAlignment="1">
      <alignment horizontal="center" vertical="center"/>
    </xf>
    <xf numFmtId="166" fontId="1" fillId="4" borderId="17" xfId="0" applyNumberFormat="1" applyFont="1" applyFill="1" applyBorder="1" applyAlignment="1">
      <alignment horizontal="center" vertical="center"/>
    </xf>
    <xf numFmtId="0" fontId="0" fillId="4" borderId="18" xfId="0" applyFill="1" applyBorder="1" applyAlignment="1">
      <alignment horizontal="center" vertical="center"/>
    </xf>
    <xf numFmtId="167" fontId="0" fillId="12" borderId="17" xfId="0" applyNumberFormat="1" applyFill="1" applyBorder="1" applyAlignment="1">
      <alignment horizontal="center" vertical="center"/>
    </xf>
    <xf numFmtId="165" fontId="1" fillId="12" borderId="17" xfId="0" applyNumberFormat="1" applyFont="1" applyFill="1" applyBorder="1" applyAlignment="1">
      <alignment horizontal="center" vertical="center"/>
    </xf>
    <xf numFmtId="0" fontId="0" fillId="12" borderId="18" xfId="0" applyFill="1" applyBorder="1" applyAlignment="1">
      <alignment horizontal="center" vertical="center"/>
    </xf>
    <xf numFmtId="167" fontId="0" fillId="3" borderId="17" xfId="0" applyNumberFormat="1" applyFill="1" applyBorder="1" applyAlignment="1">
      <alignment horizontal="center" vertical="center"/>
    </xf>
    <xf numFmtId="165" fontId="1" fillId="3" borderId="17" xfId="0" applyNumberFormat="1" applyFont="1" applyFill="1" applyBorder="1" applyAlignment="1">
      <alignment horizontal="center" vertical="center"/>
    </xf>
    <xf numFmtId="0" fontId="0" fillId="3" borderId="18" xfId="0" applyFill="1" applyBorder="1" applyAlignment="1">
      <alignment horizontal="center" vertical="center"/>
    </xf>
    <xf numFmtId="167" fontId="0" fillId="13" borderId="17" xfId="0" applyNumberFormat="1" applyFill="1" applyBorder="1" applyAlignment="1">
      <alignment horizontal="center" vertical="center"/>
    </xf>
    <xf numFmtId="164" fontId="1" fillId="13" borderId="17" xfId="0" applyNumberFormat="1" applyFont="1" applyFill="1" applyBorder="1" applyAlignment="1">
      <alignment horizontal="center" vertical="center"/>
    </xf>
    <xf numFmtId="0" fontId="0" fillId="13" borderId="18" xfId="0" applyFill="1" applyBorder="1" applyAlignment="1">
      <alignment horizontal="center" vertical="center"/>
    </xf>
    <xf numFmtId="0" fontId="3" fillId="0" borderId="17" xfId="0" applyFont="1" applyBorder="1" applyAlignment="1">
      <alignment horizontal="center" vertical="center" wrapText="1"/>
    </xf>
    <xf numFmtId="0" fontId="0" fillId="9" borderId="0" xfId="0" applyFill="1" applyAlignment="1">
      <alignment vertical="center" wrapText="1"/>
    </xf>
    <xf numFmtId="0" fontId="0" fillId="7" borderId="0" xfId="0" applyFill="1" applyAlignment="1">
      <alignment vertical="center" wrapText="1"/>
    </xf>
    <xf numFmtId="0" fontId="0" fillId="10" borderId="0" xfId="0" applyFill="1" applyAlignment="1">
      <alignment vertical="center" wrapText="1"/>
    </xf>
    <xf numFmtId="0" fontId="0" fillId="11" borderId="0" xfId="0" applyFill="1" applyAlignment="1">
      <alignment vertical="center" wrapText="1"/>
    </xf>
    <xf numFmtId="0" fontId="0" fillId="4" borderId="0" xfId="0" applyFill="1" applyAlignment="1">
      <alignment vertical="center" wrapText="1"/>
    </xf>
    <xf numFmtId="0" fontId="0" fillId="12" borderId="0" xfId="0" applyFill="1" applyAlignment="1">
      <alignment vertical="center" wrapText="1"/>
    </xf>
    <xf numFmtId="0" fontId="0" fillId="3" borderId="0" xfId="0" applyFill="1" applyAlignment="1">
      <alignment vertical="center" wrapText="1"/>
    </xf>
    <xf numFmtId="11" fontId="0" fillId="13" borderId="0" xfId="0" applyNumberFormat="1" applyFill="1" applyAlignment="1">
      <alignment vertical="center" wrapText="1"/>
    </xf>
    <xf numFmtId="0" fontId="0" fillId="9" borderId="16" xfId="0" applyFont="1" applyFill="1" applyBorder="1" applyAlignment="1">
      <alignment horizontal="center" vertical="center"/>
    </xf>
    <xf numFmtId="0" fontId="0" fillId="7" borderId="16" xfId="0" applyFont="1" applyFill="1" applyBorder="1" applyAlignment="1">
      <alignment horizontal="center" vertical="center"/>
    </xf>
    <xf numFmtId="0" fontId="0" fillId="10" borderId="16" xfId="0" applyFont="1" applyFill="1" applyBorder="1" applyAlignment="1">
      <alignment horizontal="center" vertical="center"/>
    </xf>
    <xf numFmtId="0" fontId="0" fillId="11" borderId="16" xfId="0" applyFont="1" applyFill="1" applyBorder="1" applyAlignment="1">
      <alignment horizontal="center" vertical="center"/>
    </xf>
    <xf numFmtId="0" fontId="0" fillId="4" borderId="16" xfId="0" applyFont="1" applyFill="1" applyBorder="1" applyAlignment="1">
      <alignment horizontal="center" vertical="center"/>
    </xf>
    <xf numFmtId="0" fontId="0" fillId="12" borderId="16" xfId="0" applyFont="1" applyFill="1" applyBorder="1" applyAlignment="1">
      <alignment horizontal="center" vertical="center"/>
    </xf>
    <xf numFmtId="0" fontId="0" fillId="3" borderId="16" xfId="0" applyFont="1" applyFill="1" applyBorder="1" applyAlignment="1">
      <alignment horizontal="center" vertical="center"/>
    </xf>
    <xf numFmtId="0" fontId="0" fillId="13" borderId="16" xfId="0" applyFont="1" applyFill="1" applyBorder="1" applyAlignment="1">
      <alignment horizontal="center" vertical="center"/>
    </xf>
    <xf numFmtId="0" fontId="0" fillId="0" borderId="0" xfId="0" applyAlignment="1">
      <alignment horizontal="left" indent="1"/>
    </xf>
    <xf numFmtId="0" fontId="3" fillId="8" borderId="0" xfId="0" applyFont="1" applyFill="1" applyAlignment="1">
      <alignment horizontal="center" vertical="center"/>
    </xf>
    <xf numFmtId="0" fontId="2" fillId="9" borderId="0" xfId="0" applyFont="1" applyFill="1" applyAlignment="1">
      <alignment horizontal="center" vertical="center"/>
    </xf>
    <xf numFmtId="0" fontId="2" fillId="7" borderId="0" xfId="0" applyFont="1" applyFill="1" applyAlignment="1">
      <alignment horizontal="center" vertical="center"/>
    </xf>
    <xf numFmtId="0" fontId="2" fillId="10" borderId="0" xfId="0" applyFont="1" applyFill="1" applyAlignment="1">
      <alignment horizontal="center" vertical="center"/>
    </xf>
    <xf numFmtId="0" fontId="2" fillId="11" borderId="0" xfId="0" applyFont="1" applyFill="1" applyAlignment="1">
      <alignment horizontal="center" vertical="center"/>
    </xf>
    <xf numFmtId="0" fontId="2" fillId="4" borderId="0" xfId="0" applyFont="1" applyFill="1" applyAlignment="1">
      <alignment horizontal="center" vertical="center"/>
    </xf>
    <xf numFmtId="0" fontId="2" fillId="12" borderId="0" xfId="0" applyFont="1" applyFill="1" applyAlignment="1">
      <alignment horizontal="center" vertical="center"/>
    </xf>
    <xf numFmtId="0" fontId="2" fillId="3" borderId="0" xfId="0" applyFont="1" applyFill="1" applyAlignment="1">
      <alignment horizontal="center" vertical="center"/>
    </xf>
    <xf numFmtId="0" fontId="2" fillId="13" borderId="0" xfId="0" applyFont="1" applyFill="1" applyAlignment="1">
      <alignment horizontal="center" vertical="center"/>
    </xf>
    <xf numFmtId="168" fontId="3" fillId="8" borderId="20" xfId="0" applyNumberFormat="1" applyFont="1" applyFill="1" applyBorder="1" applyAlignment="1">
      <alignment horizontal="center" vertical="center"/>
    </xf>
    <xf numFmtId="0" fontId="0" fillId="9" borderId="20" xfId="0" applyFill="1" applyBorder="1" applyAlignment="1">
      <alignment horizontal="center" vertical="center"/>
    </xf>
    <xf numFmtId="0" fontId="0" fillId="7" borderId="20" xfId="0" applyFill="1" applyBorder="1" applyAlignment="1">
      <alignment horizontal="center" vertical="center"/>
    </xf>
    <xf numFmtId="0" fontId="0" fillId="10" borderId="20" xfId="0" applyFill="1" applyBorder="1" applyAlignment="1">
      <alignment horizontal="center" vertical="center"/>
    </xf>
    <xf numFmtId="0" fontId="0" fillId="11" borderId="20" xfId="0" applyFill="1" applyBorder="1" applyAlignment="1">
      <alignment horizontal="center" vertical="center"/>
    </xf>
    <xf numFmtId="0" fontId="0" fillId="4" borderId="20" xfId="0" applyFill="1" applyBorder="1" applyAlignment="1">
      <alignment horizontal="center" vertical="center"/>
    </xf>
    <xf numFmtId="0" fontId="0" fillId="12" borderId="20" xfId="0" applyFill="1" applyBorder="1" applyAlignment="1">
      <alignment horizontal="center" vertical="center"/>
    </xf>
    <xf numFmtId="0" fontId="0" fillId="3" borderId="20" xfId="0" applyFill="1" applyBorder="1" applyAlignment="1">
      <alignment horizontal="center" vertical="center"/>
    </xf>
    <xf numFmtId="0" fontId="0" fillId="13" borderId="20" xfId="0" applyFill="1" applyBorder="1" applyAlignment="1">
      <alignment horizontal="center" vertical="center"/>
    </xf>
    <xf numFmtId="168" fontId="3" fillId="8" borderId="21"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0" fillId="9" borderId="0" xfId="0" applyFill="1" applyBorder="1" applyAlignment="1">
      <alignment horizontal="center" vertical="center"/>
    </xf>
    <xf numFmtId="0" fontId="0" fillId="7" borderId="0" xfId="0" applyFill="1" applyBorder="1" applyAlignment="1">
      <alignment horizontal="center" vertical="center"/>
    </xf>
    <xf numFmtId="0" fontId="0" fillId="10" borderId="0" xfId="0" applyFill="1" applyBorder="1" applyAlignment="1">
      <alignment horizontal="center" vertical="center"/>
    </xf>
    <xf numFmtId="0" fontId="0" fillId="11" borderId="0" xfId="0" applyFill="1" applyBorder="1" applyAlignment="1">
      <alignment horizontal="center" vertical="center"/>
    </xf>
    <xf numFmtId="0" fontId="0" fillId="4" borderId="0" xfId="0" applyFill="1" applyBorder="1" applyAlignment="1">
      <alignment horizontal="center" vertical="center"/>
    </xf>
    <xf numFmtId="0" fontId="0" fillId="12" borderId="0" xfId="0" applyFill="1" applyBorder="1" applyAlignment="1">
      <alignment horizontal="center" vertical="center"/>
    </xf>
    <xf numFmtId="0" fontId="0" fillId="3" borderId="0" xfId="0" applyFill="1" applyBorder="1" applyAlignment="1">
      <alignment horizontal="center" vertical="center"/>
    </xf>
    <xf numFmtId="0" fontId="0" fillId="13" borderId="0" xfId="0" applyFill="1" applyBorder="1" applyAlignment="1">
      <alignment horizontal="center" vertical="center"/>
    </xf>
    <xf numFmtId="168" fontId="3" fillId="8" borderId="16" xfId="0" applyNumberFormat="1" applyFont="1" applyFill="1" applyBorder="1" applyAlignment="1">
      <alignment horizontal="center" vertical="center"/>
    </xf>
    <xf numFmtId="168" fontId="3" fillId="8" borderId="15" xfId="0" applyNumberFormat="1" applyFont="1" applyFill="1" applyBorder="1" applyAlignment="1">
      <alignment horizontal="center" vertical="center"/>
    </xf>
    <xf numFmtId="0" fontId="0" fillId="9" borderId="15" xfId="0" applyFill="1" applyBorder="1" applyAlignment="1">
      <alignment horizontal="center" vertical="center"/>
    </xf>
    <xf numFmtId="0" fontId="0" fillId="7" borderId="15" xfId="0" applyFill="1" applyBorder="1" applyAlignment="1">
      <alignment horizontal="center" vertical="center"/>
    </xf>
    <xf numFmtId="0" fontId="0" fillId="10" borderId="15" xfId="0" applyFill="1" applyBorder="1" applyAlignment="1">
      <alignment horizontal="center" vertical="center"/>
    </xf>
    <xf numFmtId="0" fontId="0" fillId="11" borderId="15" xfId="0" applyFill="1" applyBorder="1" applyAlignment="1">
      <alignment horizontal="center" vertical="center"/>
    </xf>
    <xf numFmtId="0" fontId="0" fillId="4" borderId="15" xfId="0" applyFill="1" applyBorder="1" applyAlignment="1">
      <alignment horizontal="center" vertical="center"/>
    </xf>
    <xf numFmtId="0" fontId="0" fillId="12" borderId="15" xfId="0" applyFill="1" applyBorder="1" applyAlignment="1">
      <alignment horizontal="center" vertical="center"/>
    </xf>
    <xf numFmtId="0" fontId="0" fillId="3" borderId="15" xfId="0" applyFill="1" applyBorder="1" applyAlignment="1">
      <alignment horizontal="center" vertical="center"/>
    </xf>
    <xf numFmtId="0" fontId="0" fillId="13" borderId="15" xfId="0" applyFill="1" applyBorder="1" applyAlignment="1">
      <alignment horizontal="center" vertical="center"/>
    </xf>
    <xf numFmtId="168" fontId="3" fillId="8" borderId="23" xfId="0" applyNumberFormat="1" applyFont="1" applyFill="1" applyBorder="1" applyAlignment="1">
      <alignment horizontal="center" vertical="center"/>
    </xf>
    <xf numFmtId="0" fontId="0" fillId="2" borderId="0" xfId="0" applyFill="1" applyAlignment="1">
      <alignment horizontal="center" vertical="center" wrapText="1"/>
    </xf>
    <xf numFmtId="0" fontId="0" fillId="2" borderId="14" xfId="0" applyFill="1" applyBorder="1" applyAlignment="1">
      <alignment horizontal="center" vertical="center" wrapText="1"/>
    </xf>
    <xf numFmtId="0" fontId="0" fillId="7" borderId="0" xfId="0" applyFill="1" applyAlignment="1">
      <alignment horizontal="center" vertical="center" wrapText="1"/>
    </xf>
    <xf numFmtId="0" fontId="0" fillId="7" borderId="14" xfId="0" applyFill="1" applyBorder="1" applyAlignment="1">
      <alignment horizontal="center" vertical="center" wrapText="1"/>
    </xf>
    <xf numFmtId="0" fontId="2" fillId="4" borderId="0" xfId="0" applyFont="1" applyFill="1" applyAlignment="1">
      <alignment horizontal="center" vertical="center" wrapText="1"/>
    </xf>
    <xf numFmtId="0" fontId="0" fillId="0" borderId="15" xfId="0" quotePrefix="1" applyBorder="1" applyAlignment="1">
      <alignment horizontal="left" wrapText="1" indent="1"/>
    </xf>
    <xf numFmtId="0" fontId="0" fillId="0" borderId="15" xfId="0" applyBorder="1" applyAlignment="1">
      <alignment horizontal="left" indent="1"/>
    </xf>
    <xf numFmtId="0" fontId="0" fillId="6" borderId="0" xfId="0" applyFill="1" applyAlignment="1">
      <alignment horizontal="center" vertical="center" wrapText="1"/>
    </xf>
    <xf numFmtId="0" fontId="0" fillId="6" borderId="14" xfId="0" applyFill="1" applyBorder="1" applyAlignment="1">
      <alignment horizontal="center" vertical="center" wrapText="1"/>
    </xf>
    <xf numFmtId="0" fontId="0" fillId="3" borderId="0" xfId="0" applyFill="1" applyAlignment="1">
      <alignment horizontal="center" vertical="center" wrapText="1"/>
    </xf>
    <xf numFmtId="0" fontId="0" fillId="3" borderId="14" xfId="0" applyFill="1" applyBorder="1" applyAlignment="1">
      <alignment horizontal="center" vertical="center" wrapText="1"/>
    </xf>
    <xf numFmtId="0" fontId="0" fillId="5" borderId="0" xfId="0" applyFill="1" applyAlignment="1">
      <alignment horizontal="center" vertical="center" wrapText="1"/>
    </xf>
    <xf numFmtId="0" fontId="0" fillId="5" borderId="14" xfId="0" applyFill="1" applyBorder="1" applyAlignment="1">
      <alignment horizontal="center" vertical="center" wrapText="1"/>
    </xf>
    <xf numFmtId="0" fontId="4" fillId="0" borderId="19" xfId="0" applyFont="1" applyBorder="1" applyAlignment="1">
      <alignment horizontal="center" vertical="center" textRotation="90"/>
    </xf>
    <xf numFmtId="0" fontId="4" fillId="0" borderId="18" xfId="0" applyFont="1" applyBorder="1" applyAlignment="1">
      <alignment horizontal="center" vertical="center" textRotation="90"/>
    </xf>
    <xf numFmtId="0" fontId="4" fillId="0" borderId="22" xfId="0" applyFont="1" applyBorder="1" applyAlignment="1">
      <alignment horizontal="center" vertical="center" textRotation="90"/>
    </xf>
    <xf numFmtId="0" fontId="0" fillId="0" borderId="0" xfId="0" quotePrefix="1" applyAlignment="1">
      <alignment horizontal="left" vertical="center" wrapText="1"/>
    </xf>
    <xf numFmtId="0" fontId="0" fillId="0" borderId="0" xfId="0" quotePrefix="1" applyAlignment="1">
      <alignment vertical="center" wrapText="1"/>
    </xf>
    <xf numFmtId="0" fontId="0" fillId="0" borderId="0" xfId="0" applyAlignment="1">
      <alignment vertic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vertical="center" wrapText="1"/>
    </xf>
    <xf numFmtId="0" fontId="3" fillId="14" borderId="0" xfId="0" applyFont="1" applyFill="1" applyAlignment="1">
      <alignment horizontal="left" vertical="center" indent="1"/>
    </xf>
    <xf numFmtId="0" fontId="0" fillId="0" borderId="0" xfId="0" applyAlignment="1">
      <alignment horizontal="center" vertical="center"/>
    </xf>
  </cellXfs>
  <cellStyles count="1">
    <cellStyle name="Normal" xfId="0" builtinId="0"/>
  </cellStyles>
  <dxfs count="7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a:t>Résultat graphique Echelle</a:t>
            </a:r>
            <a:r>
              <a:rPr lang="fr-FR" baseline="0"/>
              <a:t> 5,0</a:t>
            </a:r>
            <a:endParaRPr lang="fr-FR"/>
          </a:p>
        </c:rich>
      </c:tx>
      <c:layout>
        <c:manualLayout>
          <c:xMode val="edge"/>
          <c:yMode val="edge"/>
          <c:x val="0.12170304369848503"/>
          <c:y val="2.640264026402640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337270341207348"/>
          <c:y val="0.12855287844641916"/>
          <c:w val="0.8966272965879265"/>
          <c:h val="0.76619288552407283"/>
        </c:manualLayout>
      </c:layout>
      <c:lineChart>
        <c:grouping val="standard"/>
        <c:varyColors val="0"/>
        <c:ser>
          <c:idx val="0"/>
          <c:order val="0"/>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delete val="1"/>
          </c:dLbls>
          <c:cat>
            <c:strRef>
              <c:f>Résultats!$C$3:$C$10</c:f>
              <c:strCache>
                <c:ptCount val="8"/>
                <c:pt idx="0">
                  <c:v>MOT</c:v>
                </c:pt>
                <c:pt idx="1">
                  <c:v>TEM</c:v>
                </c:pt>
                <c:pt idx="2">
                  <c:v>CON</c:v>
                </c:pt>
                <c:pt idx="3">
                  <c:v>GPS</c:v>
                </c:pt>
                <c:pt idx="4">
                  <c:v>IDP</c:v>
                </c:pt>
                <c:pt idx="5">
                  <c:v>INF</c:v>
                </c:pt>
                <c:pt idx="6">
                  <c:v>STE</c:v>
                </c:pt>
                <c:pt idx="7">
                  <c:v>AUT</c:v>
                </c:pt>
              </c:strCache>
            </c:strRef>
          </c:cat>
          <c:val>
            <c:numRef>
              <c:f>Résultats!$D$3:$D$10</c:f>
              <c:numCache>
                <c:formatCode>0.0</c:formatCode>
                <c:ptCount val="8"/>
                <c:pt idx="0">
                  <c:v>0</c:v>
                </c:pt>
                <c:pt idx="1">
                  <c:v>0</c:v>
                </c:pt>
                <c:pt idx="2">
                  <c:v>0</c:v>
                </c:pt>
                <c:pt idx="3">
                  <c:v>0</c:v>
                </c:pt>
                <c:pt idx="4">
                  <c:v>0</c:v>
                </c:pt>
                <c:pt idx="5">
                  <c:v>0</c:v>
                </c:pt>
                <c:pt idx="6">
                  <c:v>0</c:v>
                </c:pt>
                <c:pt idx="7">
                  <c:v>0</c:v>
                </c:pt>
              </c:numCache>
            </c:numRef>
          </c:val>
          <c:smooth val="0"/>
        </c:ser>
        <c:dLbls>
          <c:dLblPos val="ctr"/>
          <c:showLegendKey val="0"/>
          <c:showVal val="1"/>
          <c:showCatName val="0"/>
          <c:showSerName val="0"/>
          <c:showPercent val="0"/>
          <c:showBubbleSize val="0"/>
        </c:dLbls>
        <c:marker val="1"/>
        <c:smooth val="0"/>
        <c:axId val="410702280"/>
        <c:axId val="337115376"/>
      </c:lineChart>
      <c:catAx>
        <c:axId val="410702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337115376"/>
        <c:crosses val="autoZero"/>
        <c:auto val="0"/>
        <c:lblAlgn val="ctr"/>
        <c:lblOffset val="100"/>
        <c:noMultiLvlLbl val="0"/>
      </c:catAx>
      <c:valAx>
        <c:axId val="337115376"/>
        <c:scaling>
          <c:orientation val="minMax"/>
          <c:max val="5.5"/>
          <c:min val="0"/>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0702280"/>
        <c:crosses val="autoZero"/>
        <c:crossBetween val="between"/>
        <c:majorUnit val="1"/>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9525</xdr:rowOff>
    </xdr:from>
    <xdr:to>
      <xdr:col>1</xdr:col>
      <xdr:colOff>3095625</xdr:colOff>
      <xdr:row>22</xdr:row>
      <xdr:rowOff>133350</xdr:rowOff>
    </xdr:to>
    <xdr:graphicFrame macro="">
      <xdr:nvGraphicFramePr>
        <xdr:cNvPr id="4" name="Graphiqu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abSelected="1" zoomScale="115" zoomScaleNormal="115" workbookViewId="0">
      <selection sqref="A1:B1"/>
    </sheetView>
  </sheetViews>
  <sheetFormatPr baseColWidth="10" defaultRowHeight="13.8" x14ac:dyDescent="0.3"/>
  <cols>
    <col min="1" max="1" width="4" customWidth="1"/>
    <col min="2" max="2" width="96.44140625" customWidth="1"/>
    <col min="3" max="4" width="7.88671875" customWidth="1"/>
    <col min="5" max="5" width="8.44140625" customWidth="1"/>
    <col min="6" max="6" width="7.44140625" customWidth="1"/>
    <col min="7" max="7" width="7.88671875" customWidth="1"/>
    <col min="8" max="8" width="1.33203125" customWidth="1"/>
    <col min="9" max="9" width="2.6640625" hidden="1" customWidth="1"/>
    <col min="10" max="14" width="3.109375" hidden="1" customWidth="1"/>
    <col min="15" max="15" width="6" hidden="1" customWidth="1"/>
    <col min="16" max="16" width="19.44140625" hidden="1" customWidth="1"/>
  </cols>
  <sheetData>
    <row r="1" spans="1:16" ht="51" customHeight="1" x14ac:dyDescent="0.3">
      <c r="A1" s="112" t="s">
        <v>115</v>
      </c>
      <c r="B1" s="112"/>
      <c r="C1" s="115" t="s">
        <v>64</v>
      </c>
      <c r="D1" s="117" t="s">
        <v>65</v>
      </c>
      <c r="E1" s="119" t="s">
        <v>66</v>
      </c>
      <c r="F1" s="108" t="s">
        <v>67</v>
      </c>
      <c r="G1" s="110" t="s">
        <v>68</v>
      </c>
    </row>
    <row r="2" spans="1:16" ht="91.5" customHeight="1" thickBot="1" x14ac:dyDescent="0.35">
      <c r="A2" s="113" t="s">
        <v>104</v>
      </c>
      <c r="B2" s="114"/>
      <c r="C2" s="116"/>
      <c r="D2" s="118"/>
      <c r="E2" s="120"/>
      <c r="F2" s="109"/>
      <c r="G2" s="111"/>
    </row>
    <row r="3" spans="1:16" s="2" customFormat="1" ht="28.5" customHeight="1" x14ac:dyDescent="0.3">
      <c r="A3" s="15">
        <v>1</v>
      </c>
      <c r="B3" s="14" t="s">
        <v>29</v>
      </c>
      <c r="C3" s="3"/>
      <c r="D3" s="4"/>
      <c r="E3" s="4"/>
      <c r="F3" s="4"/>
      <c r="G3" s="5"/>
      <c r="I3" s="2">
        <f>A3</f>
        <v>1</v>
      </c>
      <c r="J3" s="2" t="str">
        <f>IF(C3&lt;&gt;"",5,"")</f>
        <v/>
      </c>
      <c r="K3" s="2" t="str">
        <f>IF(D3&lt;&gt;"",4,"")</f>
        <v/>
      </c>
      <c r="L3" s="2" t="str">
        <f>IF(E3&lt;&gt;"",3,"")</f>
        <v/>
      </c>
      <c r="M3" s="2" t="str">
        <f>IF(F3&lt;&gt;"",2,"")</f>
        <v/>
      </c>
      <c r="N3" s="2" t="str">
        <f>IF(G3&lt;&gt;"",1,"")</f>
        <v/>
      </c>
      <c r="O3" s="2" t="str">
        <f>IF(COUNTA(C3:G3)&gt;1,#N/A,IF(OR(J3&lt;&gt;"",K3&lt;&gt;"",L3&lt;&gt;"",M3&lt;&gt;"",N3&lt;&gt;""),SUM(J3:N3),""))</f>
        <v/>
      </c>
      <c r="P3" s="12" t="s">
        <v>69</v>
      </c>
    </row>
    <row r="4" spans="1:16" s="2" customFormat="1" ht="28.5" customHeight="1" thickBot="1" x14ac:dyDescent="0.35">
      <c r="A4" s="15">
        <v>2</v>
      </c>
      <c r="B4" s="14" t="s">
        <v>28</v>
      </c>
      <c r="C4" s="6"/>
      <c r="D4" s="7"/>
      <c r="E4" s="7"/>
      <c r="F4" s="7"/>
      <c r="G4" s="8"/>
      <c r="I4" s="2">
        <f t="shared" ref="I4:I67" si="0">A4</f>
        <v>2</v>
      </c>
      <c r="J4" s="2" t="str">
        <f>IF(C4&lt;&gt;"",1,"")</f>
        <v/>
      </c>
      <c r="K4" s="2" t="str">
        <f>IF(D4&lt;&gt;"",2,"")</f>
        <v/>
      </c>
      <c r="L4" s="2" t="str">
        <f>IF(E4&lt;&gt;"",3,"")</f>
        <v/>
      </c>
      <c r="M4" s="2" t="str">
        <f>IF(F4&lt;&gt;"",4,"")</f>
        <v/>
      </c>
      <c r="N4" s="2" t="str">
        <f>IF(G4&lt;&gt;"",5,"")</f>
        <v/>
      </c>
      <c r="O4" s="2" t="str">
        <f t="shared" ref="O4:O67" si="1">IF(COUNTA(C4:G4)&gt;1,#N/A,IF(OR(J4&lt;&gt;"",K4&lt;&gt;"",L4&lt;&gt;"",M4&lt;&gt;"",N4&lt;&gt;""),SUM(J4:N4),""))</f>
        <v/>
      </c>
      <c r="P4" s="13" t="str">
        <f>IF(OR(ISERROR(O10),ISERROR(O13),ISERROR(O15),ISERROR(O24),ISERROR(O28),ISERROR(O34),ISERROR(O38),ISERROR(O42),ISERROR(O44),ISERROR(O49)),FALSE,IF(SUM(O10,O13,O15,O24,O28,O34,O38,O42,O44,O49)=0,"",SUM(O10,O13,O15,O24,O28,O34,O38,O42,O44,O49)))</f>
        <v/>
      </c>
    </row>
    <row r="5" spans="1:16" s="2" customFormat="1" ht="28.5" customHeight="1" x14ac:dyDescent="0.3">
      <c r="A5" s="15">
        <v>3</v>
      </c>
      <c r="B5" s="14" t="s">
        <v>27</v>
      </c>
      <c r="C5" s="6"/>
      <c r="D5" s="7"/>
      <c r="E5" s="7"/>
      <c r="F5" s="7"/>
      <c r="G5" s="8"/>
      <c r="I5" s="2">
        <f t="shared" si="0"/>
        <v>3</v>
      </c>
      <c r="J5" s="2" t="str">
        <f>IF(C5&lt;&gt;"",5,"")</f>
        <v/>
      </c>
      <c r="K5" s="2" t="str">
        <f>IF(D5&lt;&gt;"",4,"")</f>
        <v/>
      </c>
      <c r="L5" s="2" t="str">
        <f>IF(E5&lt;&gt;"",3,"")</f>
        <v/>
      </c>
      <c r="M5" s="2" t="str">
        <f>IF(F5&lt;&gt;"",2,"")</f>
        <v/>
      </c>
      <c r="N5" s="2" t="str">
        <f>IF(G5&lt;&gt;"",1,"")</f>
        <v/>
      </c>
      <c r="O5" s="2" t="str">
        <f t="shared" si="1"/>
        <v/>
      </c>
      <c r="P5" s="12" t="s">
        <v>70</v>
      </c>
    </row>
    <row r="6" spans="1:16" s="2" customFormat="1" ht="28.5" customHeight="1" thickBot="1" x14ac:dyDescent="0.35">
      <c r="A6" s="15">
        <v>4</v>
      </c>
      <c r="B6" s="14" t="s">
        <v>26</v>
      </c>
      <c r="C6" s="6"/>
      <c r="D6" s="7"/>
      <c r="E6" s="7"/>
      <c r="F6" s="7"/>
      <c r="G6" s="8"/>
      <c r="I6" s="2">
        <f t="shared" si="0"/>
        <v>4</v>
      </c>
      <c r="J6" s="2" t="str">
        <f>IF(C6&lt;&gt;"",1,"")</f>
        <v/>
      </c>
      <c r="K6" s="2" t="str">
        <f>IF(D6&lt;&gt;"",2,"")</f>
        <v/>
      </c>
      <c r="L6" s="2" t="str">
        <f>IF(E6&lt;&gt;"",3,"")</f>
        <v/>
      </c>
      <c r="M6" s="2" t="str">
        <f>IF(F6&lt;&gt;"",4,"")</f>
        <v/>
      </c>
      <c r="N6" s="2" t="str">
        <f>IF(G6&lt;&gt;"",5,"")</f>
        <v/>
      </c>
      <c r="O6" s="2" t="str">
        <f t="shared" si="1"/>
        <v/>
      </c>
      <c r="P6" s="13" t="str">
        <f>IF(OR(ISERROR(O5),ISERROR(O19),ISERROR(O31),ISERROR(O37),ISERROR(O41),ISERROR(O51),ISERROR(O58),ISERROR(O64)),FALSE,IF(SUM(O5,O19,O31,O37,O41,O51,O58,O64)=0,"",SUM(O5,O19,O31,O37,O41,O51,O58,O64)))</f>
        <v/>
      </c>
    </row>
    <row r="7" spans="1:16" s="2" customFormat="1" ht="28.5" customHeight="1" x14ac:dyDescent="0.3">
      <c r="A7" s="15">
        <v>5</v>
      </c>
      <c r="B7" s="14" t="s">
        <v>25</v>
      </c>
      <c r="C7" s="6"/>
      <c r="D7" s="7"/>
      <c r="E7" s="7"/>
      <c r="F7" s="7"/>
      <c r="G7" s="8"/>
      <c r="I7" s="2">
        <f t="shared" si="0"/>
        <v>5</v>
      </c>
      <c r="J7" s="2" t="str">
        <f>IF(C7&lt;&gt;"",5,"")</f>
        <v/>
      </c>
      <c r="K7" s="2" t="str">
        <f>IF(D7&lt;&gt;"",4,"")</f>
        <v/>
      </c>
      <c r="L7" s="2" t="str">
        <f>IF(E7&lt;&gt;"",3,"")</f>
        <v/>
      </c>
      <c r="M7" s="2" t="str">
        <f>IF(F7&lt;&gt;"",2,"")</f>
        <v/>
      </c>
      <c r="N7" s="2" t="str">
        <f>IF(G7&lt;&gt;"",1,"")</f>
        <v/>
      </c>
      <c r="O7" s="2" t="str">
        <f t="shared" si="1"/>
        <v/>
      </c>
      <c r="P7" s="12" t="s">
        <v>71</v>
      </c>
    </row>
    <row r="8" spans="1:16" s="2" customFormat="1" ht="28.5" customHeight="1" thickBot="1" x14ac:dyDescent="0.35">
      <c r="A8" s="15">
        <v>6</v>
      </c>
      <c r="B8" s="14" t="s">
        <v>24</v>
      </c>
      <c r="C8" s="6"/>
      <c r="D8" s="7"/>
      <c r="E8" s="7"/>
      <c r="F8" s="7"/>
      <c r="G8" s="8"/>
      <c r="I8" s="2">
        <f t="shared" si="0"/>
        <v>6</v>
      </c>
      <c r="J8" s="2" t="str">
        <f t="shared" ref="J8" si="2">IF(C8&lt;&gt;"",5,"")</f>
        <v/>
      </c>
      <c r="K8" s="2" t="str">
        <f t="shared" ref="K8" si="3">IF(D8&lt;&gt;"",4,"")</f>
        <v/>
      </c>
      <c r="L8" s="2" t="str">
        <f t="shared" ref="L8" si="4">IF(E8&lt;&gt;"",3,"")</f>
        <v/>
      </c>
      <c r="M8" s="2" t="str">
        <f t="shared" ref="M8" si="5">IF(F8&lt;&gt;"",2,"")</f>
        <v/>
      </c>
      <c r="N8" s="2" t="str">
        <f t="shared" ref="N8" si="6">IF(G8&lt;&gt;"",1,"")</f>
        <v/>
      </c>
      <c r="O8" s="2" t="str">
        <f t="shared" si="1"/>
        <v/>
      </c>
      <c r="P8" s="13" t="str">
        <f>IF(OR(ISERROR(O7),ISERROR(O11),ISERROR(O33),ISERROR(O36),ISERROR(O39),ISERROR(O48),ISERROR(O54),ISERROR(O60)),FALSE,IF(SUM(O7,O11,O33,O36,O39,O48,O54,O60)=0,"",SUM(O7,O11,O33,O36,O39,O48,O54,O60)))</f>
        <v/>
      </c>
    </row>
    <row r="9" spans="1:16" s="2" customFormat="1" ht="28.5" customHeight="1" x14ac:dyDescent="0.3">
      <c r="A9" s="15">
        <v>7</v>
      </c>
      <c r="B9" s="14" t="s">
        <v>23</v>
      </c>
      <c r="C9" s="6"/>
      <c r="D9" s="7"/>
      <c r="E9" s="7"/>
      <c r="F9" s="7"/>
      <c r="G9" s="8"/>
      <c r="I9" s="2">
        <f t="shared" si="0"/>
        <v>7</v>
      </c>
      <c r="J9" s="2" t="str">
        <f>IF(C9&lt;&gt;"",1,"")</f>
        <v/>
      </c>
      <c r="K9" s="2" t="str">
        <f>IF(D9&lt;&gt;"",2,"")</f>
        <v/>
      </c>
      <c r="L9" s="2" t="str">
        <f>IF(E9&lt;&gt;"",3,"")</f>
        <v/>
      </c>
      <c r="M9" s="2" t="str">
        <f>IF(F9&lt;&gt;"",4,"")</f>
        <v/>
      </c>
      <c r="N9" s="2" t="str">
        <f>IF(G9&lt;&gt;"",5,"")</f>
        <v/>
      </c>
      <c r="O9" s="2" t="str">
        <f t="shared" si="1"/>
        <v/>
      </c>
      <c r="P9" s="12" t="s">
        <v>77</v>
      </c>
    </row>
    <row r="10" spans="1:16" s="2" customFormat="1" ht="28.5" customHeight="1" thickBot="1" x14ac:dyDescent="0.35">
      <c r="A10" s="15">
        <v>8</v>
      </c>
      <c r="B10" s="14" t="s">
        <v>22</v>
      </c>
      <c r="C10" s="6"/>
      <c r="D10" s="7"/>
      <c r="E10" s="7"/>
      <c r="F10" s="7"/>
      <c r="G10" s="8"/>
      <c r="I10" s="2">
        <f t="shared" si="0"/>
        <v>8</v>
      </c>
      <c r="J10" s="2" t="str">
        <f>IF(C10&lt;&gt;"",1,"")</f>
        <v/>
      </c>
      <c r="K10" s="2" t="str">
        <f>IF(D10&lt;&gt;"",2,"")</f>
        <v/>
      </c>
      <c r="L10" s="2" t="str">
        <f>IF(E10&lt;&gt;"",3,"")</f>
        <v/>
      </c>
      <c r="M10" s="2" t="str">
        <f>IF(F10&lt;&gt;"",4,"")</f>
        <v/>
      </c>
      <c r="N10" s="2" t="str">
        <f>IF(G10&lt;&gt;"",5,"")</f>
        <v/>
      </c>
      <c r="O10" s="2" t="str">
        <f t="shared" si="1"/>
        <v/>
      </c>
      <c r="P10" s="13" t="str">
        <f>IF(OR(ISERROR(O3),ISERROR(O8),ISERROR(O21),ISERROR(O26),ISERROR(O30),ISERROR(O47),ISERROR(O50),ISERROR(O55)),FALSE,IF(SUM(O3,O8,O21,O26,O30,O47,O50,O55)=0,"",SUM(O3,O8,O21,O26,O30,O47,O50,O55)))</f>
        <v/>
      </c>
    </row>
    <row r="11" spans="1:16" s="2" customFormat="1" ht="28.5" customHeight="1" x14ac:dyDescent="0.3">
      <c r="A11" s="15">
        <v>9</v>
      </c>
      <c r="B11" s="14" t="s">
        <v>21</v>
      </c>
      <c r="C11" s="6"/>
      <c r="D11" s="7"/>
      <c r="E11" s="7"/>
      <c r="F11" s="7"/>
      <c r="G11" s="8"/>
      <c r="I11" s="2">
        <f t="shared" si="0"/>
        <v>9</v>
      </c>
      <c r="J11" s="2" t="str">
        <f t="shared" ref="J11" si="7">IF(C11&lt;&gt;"",5,"")</f>
        <v/>
      </c>
      <c r="K11" s="2" t="str">
        <f t="shared" ref="K11" si="8">IF(D11&lt;&gt;"",4,"")</f>
        <v/>
      </c>
      <c r="L11" s="2" t="str">
        <f t="shared" ref="L11" si="9">IF(E11&lt;&gt;"",3,"")</f>
        <v/>
      </c>
      <c r="M11" s="2" t="str">
        <f t="shared" ref="M11" si="10">IF(F11&lt;&gt;"",2,"")</f>
        <v/>
      </c>
      <c r="N11" s="2" t="str">
        <f t="shared" ref="N11" si="11">IF(G11&lt;&gt;"",1,"")</f>
        <v/>
      </c>
      <c r="O11" s="2" t="str">
        <f t="shared" si="1"/>
        <v/>
      </c>
      <c r="P11" s="12" t="s">
        <v>73</v>
      </c>
    </row>
    <row r="12" spans="1:16" s="2" customFormat="1" ht="28.5" customHeight="1" thickBot="1" x14ac:dyDescent="0.35">
      <c r="A12" s="15">
        <v>10</v>
      </c>
      <c r="B12" s="14" t="s">
        <v>20</v>
      </c>
      <c r="C12" s="6"/>
      <c r="D12" s="7"/>
      <c r="E12" s="7"/>
      <c r="F12" s="7"/>
      <c r="G12" s="8"/>
      <c r="I12" s="2">
        <f t="shared" si="0"/>
        <v>10</v>
      </c>
      <c r="J12" s="2" t="str">
        <f>IF(C12&lt;&gt;"",1,"")</f>
        <v/>
      </c>
      <c r="K12" s="2" t="str">
        <f>IF(D12&lt;&gt;"",2,"")</f>
        <v/>
      </c>
      <c r="L12" s="2" t="str">
        <f>IF(E12&lt;&gt;"",3,"")</f>
        <v/>
      </c>
      <c r="M12" s="2" t="str">
        <f>IF(F12&lt;&gt;"",4,"")</f>
        <v/>
      </c>
      <c r="N12" s="2" t="str">
        <f>IF(G12&lt;&gt;"",5,"")</f>
        <v/>
      </c>
      <c r="O12" s="2" t="str">
        <f t="shared" si="1"/>
        <v/>
      </c>
      <c r="P12" s="13" t="str">
        <f>IF(OR(ISERROR(O4),ISERROR(O9),ISERROR(O53),ISERROR(O63),ISERROR(O67)),FALSE,IF(SUM(O4,O9,O53,O63,O67)=0,"",SUM(O4,O9,O53,O63,O67)))</f>
        <v/>
      </c>
    </row>
    <row r="13" spans="1:16" s="2" customFormat="1" ht="28.5" customHeight="1" x14ac:dyDescent="0.3">
      <c r="A13" s="15">
        <v>11</v>
      </c>
      <c r="B13" s="14" t="s">
        <v>0</v>
      </c>
      <c r="C13" s="6"/>
      <c r="D13" s="7"/>
      <c r="E13" s="7"/>
      <c r="F13" s="7"/>
      <c r="G13" s="8"/>
      <c r="I13" s="2">
        <f t="shared" si="0"/>
        <v>11</v>
      </c>
      <c r="J13" s="2" t="str">
        <f>IF(C13&lt;&gt;"",1,"")</f>
        <v/>
      </c>
      <c r="K13" s="2" t="str">
        <f>IF(D13&lt;&gt;"",2,"")</f>
        <v/>
      </c>
      <c r="L13" s="2" t="str">
        <f>IF(E13&lt;&gt;"",3,"")</f>
        <v/>
      </c>
      <c r="M13" s="2" t="str">
        <f>IF(F13&lt;&gt;"",4,"")</f>
        <v/>
      </c>
      <c r="N13" s="2" t="str">
        <f>IF(G13&lt;&gt;"",5,"")</f>
        <v/>
      </c>
      <c r="O13" s="2" t="str">
        <f t="shared" si="1"/>
        <v/>
      </c>
      <c r="P13" s="12" t="s">
        <v>78</v>
      </c>
    </row>
    <row r="14" spans="1:16" s="2" customFormat="1" ht="28.5" customHeight="1" thickBot="1" x14ac:dyDescent="0.35">
      <c r="A14" s="15">
        <v>12</v>
      </c>
      <c r="B14" s="14" t="s">
        <v>19</v>
      </c>
      <c r="C14" s="6"/>
      <c r="D14" s="7"/>
      <c r="E14" s="7"/>
      <c r="F14" s="7"/>
      <c r="G14" s="8"/>
      <c r="I14" s="2">
        <f t="shared" si="0"/>
        <v>12</v>
      </c>
      <c r="J14" s="2" t="str">
        <f>IF(C14&lt;&gt;"",1,"")</f>
        <v/>
      </c>
      <c r="K14" s="2" t="str">
        <f>IF(D14&lt;&gt;"",2,"")</f>
        <v/>
      </c>
      <c r="L14" s="2" t="str">
        <f>IF(E14&lt;&gt;"",3,"")</f>
        <v/>
      </c>
      <c r="M14" s="2" t="str">
        <f>IF(F14&lt;&gt;"",4,"")</f>
        <v/>
      </c>
      <c r="N14" s="2" t="str">
        <f>IF(G14&lt;&gt;"",5,"")</f>
        <v/>
      </c>
      <c r="O14" s="2" t="str">
        <f t="shared" si="1"/>
        <v/>
      </c>
      <c r="P14" s="13" t="str">
        <f>IF(OR(ISERROR(O12),ISERROR(O14),ISERROR(O20),ISERROR(O27),ISERROR(O35),ISERROR(O40),ISERROR(O59),ISERROR(O66)),FALSE,IF(SUM(O12,O14,O20,O27,O35,O40,O59,O66)=0,"",SUM(O12,O14,O20,O27,O35,O40,O59,O66)))</f>
        <v/>
      </c>
    </row>
    <row r="15" spans="1:16" s="2" customFormat="1" ht="28.5" customHeight="1" x14ac:dyDescent="0.3">
      <c r="A15" s="15">
        <v>13</v>
      </c>
      <c r="B15" s="14" t="s">
        <v>1</v>
      </c>
      <c r="C15" s="6"/>
      <c r="D15" s="7"/>
      <c r="E15" s="7"/>
      <c r="F15" s="7"/>
      <c r="G15" s="8"/>
      <c r="I15" s="2">
        <f t="shared" si="0"/>
        <v>13</v>
      </c>
      <c r="J15" s="2" t="str">
        <f t="shared" ref="J15" si="12">IF(C15&lt;&gt;"",5,"")</f>
        <v/>
      </c>
      <c r="K15" s="2" t="str">
        <f t="shared" ref="K15" si="13">IF(D15&lt;&gt;"",4,"")</f>
        <v/>
      </c>
      <c r="L15" s="2" t="str">
        <f t="shared" ref="L15" si="14">IF(E15&lt;&gt;"",3,"")</f>
        <v/>
      </c>
      <c r="M15" s="2" t="str">
        <f t="shared" ref="M15" si="15">IF(F15&lt;&gt;"",2,"")</f>
        <v/>
      </c>
      <c r="N15" s="2" t="str">
        <f t="shared" ref="N15" si="16">IF(G15&lt;&gt;"",1,"")</f>
        <v/>
      </c>
      <c r="O15" s="2" t="str">
        <f t="shared" si="1"/>
        <v/>
      </c>
      <c r="P15" s="12" t="s">
        <v>79</v>
      </c>
    </row>
    <row r="16" spans="1:16" s="2" customFormat="1" ht="28.5" customHeight="1" thickBot="1" x14ac:dyDescent="0.35">
      <c r="A16" s="15">
        <v>14</v>
      </c>
      <c r="B16" s="14" t="s">
        <v>18</v>
      </c>
      <c r="C16" s="6"/>
      <c r="D16" s="7"/>
      <c r="E16" s="7"/>
      <c r="F16" s="7"/>
      <c r="G16" s="8"/>
      <c r="I16" s="2">
        <f t="shared" si="0"/>
        <v>14</v>
      </c>
      <c r="J16" s="2" t="str">
        <f>IF(C16&lt;&gt;"",1,"")</f>
        <v/>
      </c>
      <c r="K16" s="2" t="str">
        <f>IF(D16&lt;&gt;"",2,"")</f>
        <v/>
      </c>
      <c r="L16" s="2" t="str">
        <f>IF(E16&lt;&gt;"",3,"")</f>
        <v/>
      </c>
      <c r="M16" s="2" t="str">
        <f>IF(F16&lt;&gt;"",4,"")</f>
        <v/>
      </c>
      <c r="N16" s="2" t="str">
        <f>IF(G16&lt;&gt;"",5,"")</f>
        <v/>
      </c>
      <c r="O16" s="2" t="str">
        <f t="shared" si="1"/>
        <v/>
      </c>
      <c r="P16" s="13" t="str">
        <f>IF(OR(ISERROR(O17),ISERROR(O23),ISERROR(O29),ISERROR(O45),ISERROR(O52),ISERROR(O56),ISERROR(O62),ISERROR(O65)),FALSE,IF(SUM(O17,O23,O29,O45,O52,O56,O62,O65)=0,"",SUM(O17,O23,O29,O45,O52,O56,O62,O65)))</f>
        <v/>
      </c>
    </row>
    <row r="17" spans="1:16" s="2" customFormat="1" ht="28.5" customHeight="1" x14ac:dyDescent="0.3">
      <c r="A17" s="15">
        <v>15</v>
      </c>
      <c r="B17" s="14" t="s">
        <v>17</v>
      </c>
      <c r="C17" s="6"/>
      <c r="D17" s="7"/>
      <c r="E17" s="7"/>
      <c r="F17" s="7"/>
      <c r="G17" s="8"/>
      <c r="I17" s="2">
        <f t="shared" si="0"/>
        <v>15</v>
      </c>
      <c r="J17" s="2" t="str">
        <f t="shared" ref="J17" si="17">IF(C17&lt;&gt;"",5,"")</f>
        <v/>
      </c>
      <c r="K17" s="2" t="str">
        <f t="shared" ref="K17" si="18">IF(D17&lt;&gt;"",4,"")</f>
        <v/>
      </c>
      <c r="L17" s="2" t="str">
        <f t="shared" ref="L17" si="19">IF(E17&lt;&gt;"",3,"")</f>
        <v/>
      </c>
      <c r="M17" s="2" t="str">
        <f t="shared" ref="M17" si="20">IF(F17&lt;&gt;"",2,"")</f>
        <v/>
      </c>
      <c r="N17" s="2" t="str">
        <f t="shared" ref="N17" si="21">IF(G17&lt;&gt;"",1,"")</f>
        <v/>
      </c>
      <c r="O17" s="2" t="str">
        <f t="shared" si="1"/>
        <v/>
      </c>
      <c r="P17" s="12" t="s">
        <v>80</v>
      </c>
    </row>
    <row r="18" spans="1:16" s="2" customFormat="1" ht="28.5" customHeight="1" thickBot="1" x14ac:dyDescent="0.35">
      <c r="A18" s="15">
        <v>16</v>
      </c>
      <c r="B18" s="14" t="s">
        <v>90</v>
      </c>
      <c r="C18" s="6"/>
      <c r="D18" s="7"/>
      <c r="E18" s="7"/>
      <c r="F18" s="7"/>
      <c r="G18" s="8"/>
      <c r="I18" s="2">
        <f t="shared" si="0"/>
        <v>16</v>
      </c>
      <c r="J18" s="2" t="str">
        <f>IF(C18&lt;&gt;"",1,"")</f>
        <v/>
      </c>
      <c r="K18" s="2" t="str">
        <f>IF(D18&lt;&gt;"",2,"")</f>
        <v/>
      </c>
      <c r="L18" s="2" t="str">
        <f>IF(E18&lt;&gt;"",3,"")</f>
        <v/>
      </c>
      <c r="M18" s="2" t="str">
        <f>IF(F18&lt;&gt;"",4,"")</f>
        <v/>
      </c>
      <c r="N18" s="2" t="str">
        <f>IF(G18&lt;&gt;"",5,"")</f>
        <v/>
      </c>
      <c r="O18" s="2" t="str">
        <f t="shared" si="1"/>
        <v/>
      </c>
      <c r="P18" s="13" t="str">
        <f>IF(OR(ISERROR(O6),ISERROR(O16),ISERROR(O18),ISERROR(O22),ISERROR(O25),ISERROR(O32),ISERROR(O43),ISERROR(O46),ISERROR(O57),ISERROR(O61)),FALSE,IF(SUM(O6,O16,O18,O22,O25,O32,O43,O46,O57,O61)=0,"",SUM(O6,O16,O18,O22,O25,O32,O43,O46,O57,O61)))</f>
        <v/>
      </c>
    </row>
    <row r="19" spans="1:16" s="2" customFormat="1" ht="28.5" customHeight="1" x14ac:dyDescent="0.3">
      <c r="A19" s="15">
        <v>17</v>
      </c>
      <c r="B19" s="14" t="s">
        <v>16</v>
      </c>
      <c r="C19" s="6"/>
      <c r="D19" s="7"/>
      <c r="E19" s="7"/>
      <c r="F19" s="7"/>
      <c r="G19" s="8"/>
      <c r="I19" s="2">
        <f t="shared" si="0"/>
        <v>17</v>
      </c>
      <c r="J19" s="2" t="str">
        <f t="shared" ref="J19" si="22">IF(C19&lt;&gt;"",5,"")</f>
        <v/>
      </c>
      <c r="K19" s="2" t="str">
        <f t="shared" ref="K19" si="23">IF(D19&lt;&gt;"",4,"")</f>
        <v/>
      </c>
      <c r="L19" s="2" t="str">
        <f t="shared" ref="L19" si="24">IF(E19&lt;&gt;"",3,"")</f>
        <v/>
      </c>
      <c r="M19" s="2" t="str">
        <f t="shared" ref="M19" si="25">IF(F19&lt;&gt;"",2,"")</f>
        <v/>
      </c>
      <c r="N19" s="2" t="str">
        <f t="shared" ref="N19" si="26">IF(G19&lt;&gt;"",1,"")</f>
        <v/>
      </c>
      <c r="O19" s="2" t="str">
        <f t="shared" si="1"/>
        <v/>
      </c>
    </row>
    <row r="20" spans="1:16" s="2" customFormat="1" ht="28.5" customHeight="1" x14ac:dyDescent="0.3">
      <c r="A20" s="15">
        <v>18</v>
      </c>
      <c r="B20" s="14" t="s">
        <v>2</v>
      </c>
      <c r="C20" s="6"/>
      <c r="D20" s="7"/>
      <c r="E20" s="7"/>
      <c r="F20" s="7"/>
      <c r="G20" s="8"/>
      <c r="I20" s="2">
        <f t="shared" si="0"/>
        <v>18</v>
      </c>
      <c r="J20" s="2" t="str">
        <f>IF(C20&lt;&gt;"",1,"")</f>
        <v/>
      </c>
      <c r="K20" s="2" t="str">
        <f>IF(D20&lt;&gt;"",2,"")</f>
        <v/>
      </c>
      <c r="L20" s="2" t="str">
        <f>IF(E20&lt;&gt;"",3,"")</f>
        <v/>
      </c>
      <c r="M20" s="2" t="str">
        <f>IF(F20&lt;&gt;"",4,"")</f>
        <v/>
      </c>
      <c r="N20" s="2" t="str">
        <f>IF(G20&lt;&gt;"",5,"")</f>
        <v/>
      </c>
      <c r="O20" s="2" t="str">
        <f t="shared" si="1"/>
        <v/>
      </c>
      <c r="P20" s="2" t="s">
        <v>102</v>
      </c>
    </row>
    <row r="21" spans="1:16" s="2" customFormat="1" ht="28.5" customHeight="1" x14ac:dyDescent="0.3">
      <c r="A21" s="15">
        <v>19</v>
      </c>
      <c r="B21" s="14" t="s">
        <v>15</v>
      </c>
      <c r="C21" s="6"/>
      <c r="D21" s="7"/>
      <c r="E21" s="7"/>
      <c r="F21" s="7"/>
      <c r="G21" s="8"/>
      <c r="I21" s="2">
        <f t="shared" si="0"/>
        <v>19</v>
      </c>
      <c r="J21" s="2" t="str">
        <f t="shared" ref="J21" si="27">IF(C21&lt;&gt;"",5,"")</f>
        <v/>
      </c>
      <c r="K21" s="2" t="str">
        <f t="shared" ref="K21" si="28">IF(D21&lt;&gt;"",4,"")</f>
        <v/>
      </c>
      <c r="L21" s="2" t="str">
        <f t="shared" ref="L21" si="29">IF(E21&lt;&gt;"",3,"")</f>
        <v/>
      </c>
      <c r="M21" s="2" t="str">
        <f t="shared" ref="M21" si="30">IF(F21&lt;&gt;"",2,"")</f>
        <v/>
      </c>
      <c r="N21" s="2" t="str">
        <f t="shared" ref="N21" si="31">IF(G21&lt;&gt;"",1,"")</f>
        <v/>
      </c>
      <c r="O21" s="2" t="str">
        <f t="shared" si="1"/>
        <v/>
      </c>
      <c r="P21" s="2" t="s">
        <v>101</v>
      </c>
    </row>
    <row r="22" spans="1:16" s="2" customFormat="1" ht="28.5" customHeight="1" x14ac:dyDescent="0.3">
      <c r="A22" s="15">
        <v>20</v>
      </c>
      <c r="B22" s="14" t="s">
        <v>14</v>
      </c>
      <c r="C22" s="6"/>
      <c r="D22" s="7"/>
      <c r="E22" s="7"/>
      <c r="F22" s="7"/>
      <c r="G22" s="8"/>
      <c r="I22" s="2">
        <f t="shared" si="0"/>
        <v>20</v>
      </c>
      <c r="J22" s="2" t="str">
        <f>IF(C22&lt;&gt;"",1,"")</f>
        <v/>
      </c>
      <c r="K22" s="2" t="str">
        <f>IF(D22&lt;&gt;"",2,"")</f>
        <v/>
      </c>
      <c r="L22" s="2" t="str">
        <f>IF(E22&lt;&gt;"",3,"")</f>
        <v/>
      </c>
      <c r="M22" s="2" t="str">
        <f>IF(F22&lt;&gt;"",4,"")</f>
        <v/>
      </c>
      <c r="N22" s="2" t="str">
        <f>IF(G22&lt;&gt;"",5,"")</f>
        <v/>
      </c>
      <c r="O22" s="2" t="str">
        <f t="shared" si="1"/>
        <v/>
      </c>
      <c r="P22" s="2" t="s">
        <v>103</v>
      </c>
    </row>
    <row r="23" spans="1:16" s="2" customFormat="1" ht="28.5" customHeight="1" x14ac:dyDescent="0.3">
      <c r="A23" s="15">
        <v>21</v>
      </c>
      <c r="B23" s="14" t="s">
        <v>13</v>
      </c>
      <c r="C23" s="6"/>
      <c r="D23" s="7"/>
      <c r="E23" s="7"/>
      <c r="F23" s="7"/>
      <c r="G23" s="8"/>
      <c r="I23" s="2">
        <f t="shared" si="0"/>
        <v>21</v>
      </c>
      <c r="J23" s="2" t="str">
        <f t="shared" ref="J23" si="32">IF(C23&lt;&gt;"",5,"")</f>
        <v/>
      </c>
      <c r="K23" s="2" t="str">
        <f t="shared" ref="K23" si="33">IF(D23&lt;&gt;"",4,"")</f>
        <v/>
      </c>
      <c r="L23" s="2" t="str">
        <f t="shared" ref="L23" si="34">IF(E23&lt;&gt;"",3,"")</f>
        <v/>
      </c>
      <c r="M23" s="2" t="str">
        <f t="shared" ref="M23" si="35">IF(F23&lt;&gt;"",2,"")</f>
        <v/>
      </c>
      <c r="N23" s="2" t="str">
        <f t="shared" ref="N23" si="36">IF(G23&lt;&gt;"",1,"")</f>
        <v/>
      </c>
      <c r="O23" s="2" t="str">
        <f t="shared" si="1"/>
        <v/>
      </c>
    </row>
    <row r="24" spans="1:16" s="2" customFormat="1" ht="28.5" customHeight="1" x14ac:dyDescent="0.3">
      <c r="A24" s="15">
        <v>22</v>
      </c>
      <c r="B24" s="14" t="s">
        <v>12</v>
      </c>
      <c r="C24" s="6"/>
      <c r="D24" s="7"/>
      <c r="E24" s="7"/>
      <c r="F24" s="7"/>
      <c r="G24" s="8"/>
      <c r="I24" s="2">
        <f t="shared" si="0"/>
        <v>22</v>
      </c>
      <c r="J24" s="2" t="str">
        <f>IF(C24&lt;&gt;"",1,"")</f>
        <v/>
      </c>
      <c r="K24" s="2" t="str">
        <f>IF(D24&lt;&gt;"",2,"")</f>
        <v/>
      </c>
      <c r="L24" s="2" t="str">
        <f>IF(E24&lt;&gt;"",3,"")</f>
        <v/>
      </c>
      <c r="M24" s="2" t="str">
        <f>IF(F24&lt;&gt;"",4,"")</f>
        <v/>
      </c>
      <c r="N24" s="2" t="str">
        <f>IF(G24&lt;&gt;"",5,"")</f>
        <v/>
      </c>
      <c r="O24" s="2" t="str">
        <f t="shared" si="1"/>
        <v/>
      </c>
    </row>
    <row r="25" spans="1:16" s="2" customFormat="1" ht="28.5" customHeight="1" x14ac:dyDescent="0.3">
      <c r="A25" s="15">
        <v>23</v>
      </c>
      <c r="B25" s="14" t="s">
        <v>11</v>
      </c>
      <c r="C25" s="6"/>
      <c r="D25" s="7"/>
      <c r="E25" s="7"/>
      <c r="F25" s="7"/>
      <c r="G25" s="8"/>
      <c r="I25" s="2">
        <f t="shared" si="0"/>
        <v>23</v>
      </c>
      <c r="J25" s="2" t="str">
        <f>IF(C25&lt;&gt;"",1,"")</f>
        <v/>
      </c>
      <c r="K25" s="2" t="str">
        <f>IF(D25&lt;&gt;"",2,"")</f>
        <v/>
      </c>
      <c r="L25" s="2" t="str">
        <f>IF(E25&lt;&gt;"",3,"")</f>
        <v/>
      </c>
      <c r="M25" s="2" t="str">
        <f>IF(F25&lt;&gt;"",4,"")</f>
        <v/>
      </c>
      <c r="N25" s="2" t="str">
        <f>IF(G25&lt;&gt;"",5,"")</f>
        <v/>
      </c>
      <c r="O25" s="2" t="str">
        <f t="shared" si="1"/>
        <v/>
      </c>
    </row>
    <row r="26" spans="1:16" s="2" customFormat="1" ht="28.5" customHeight="1" x14ac:dyDescent="0.3">
      <c r="A26" s="15">
        <v>24</v>
      </c>
      <c r="B26" s="14" t="s">
        <v>3</v>
      </c>
      <c r="C26" s="6"/>
      <c r="D26" s="7"/>
      <c r="E26" s="7"/>
      <c r="F26" s="7"/>
      <c r="G26" s="8"/>
      <c r="I26" s="2">
        <f t="shared" si="0"/>
        <v>24</v>
      </c>
      <c r="J26" s="2" t="str">
        <f t="shared" ref="J26" si="37">IF(C26&lt;&gt;"",5,"")</f>
        <v/>
      </c>
      <c r="K26" s="2" t="str">
        <f t="shared" ref="K26" si="38">IF(D26&lt;&gt;"",4,"")</f>
        <v/>
      </c>
      <c r="L26" s="2" t="str">
        <f t="shared" ref="L26" si="39">IF(E26&lt;&gt;"",3,"")</f>
        <v/>
      </c>
      <c r="M26" s="2" t="str">
        <f t="shared" ref="M26" si="40">IF(F26&lt;&gt;"",2,"")</f>
        <v/>
      </c>
      <c r="N26" s="2" t="str">
        <f t="shared" ref="N26" si="41">IF(G26&lt;&gt;"",1,"")</f>
        <v/>
      </c>
      <c r="O26" s="2" t="str">
        <f t="shared" si="1"/>
        <v/>
      </c>
    </row>
    <row r="27" spans="1:16" s="2" customFormat="1" ht="28.5" customHeight="1" x14ac:dyDescent="0.3">
      <c r="A27" s="15">
        <v>25</v>
      </c>
      <c r="B27" s="14" t="s">
        <v>10</v>
      </c>
      <c r="C27" s="6"/>
      <c r="D27" s="7"/>
      <c r="E27" s="7"/>
      <c r="F27" s="7"/>
      <c r="G27" s="8"/>
      <c r="I27" s="2">
        <f t="shared" si="0"/>
        <v>25</v>
      </c>
      <c r="J27" s="2" t="str">
        <f>IF(C27&lt;&gt;"",1,"")</f>
        <v/>
      </c>
      <c r="K27" s="2" t="str">
        <f>IF(D27&lt;&gt;"",2,"")</f>
        <v/>
      </c>
      <c r="L27" s="2" t="str">
        <f>IF(E27&lt;&gt;"",3,"")</f>
        <v/>
      </c>
      <c r="M27" s="2" t="str">
        <f>IF(F27&lt;&gt;"",4,"")</f>
        <v/>
      </c>
      <c r="N27" s="2" t="str">
        <f>IF(G27&lt;&gt;"",5,"")</f>
        <v/>
      </c>
      <c r="O27" s="2" t="str">
        <f t="shared" si="1"/>
        <v/>
      </c>
    </row>
    <row r="28" spans="1:16" s="2" customFormat="1" ht="28.5" customHeight="1" x14ac:dyDescent="0.3">
      <c r="A28" s="15">
        <v>26</v>
      </c>
      <c r="B28" s="14" t="s">
        <v>4</v>
      </c>
      <c r="C28" s="6"/>
      <c r="D28" s="7"/>
      <c r="E28" s="7"/>
      <c r="F28" s="7"/>
      <c r="G28" s="8"/>
      <c r="I28" s="2">
        <f t="shared" si="0"/>
        <v>26</v>
      </c>
      <c r="J28" s="2" t="str">
        <f t="shared" ref="J28:J29" si="42">IF(C28&lt;&gt;"",5,"")</f>
        <v/>
      </c>
      <c r="K28" s="2" t="str">
        <f t="shared" ref="K28:K29" si="43">IF(D28&lt;&gt;"",4,"")</f>
        <v/>
      </c>
      <c r="L28" s="2" t="str">
        <f t="shared" ref="L28:L29" si="44">IF(E28&lt;&gt;"",3,"")</f>
        <v/>
      </c>
      <c r="M28" s="2" t="str">
        <f t="shared" ref="M28:M29" si="45">IF(F28&lt;&gt;"",2,"")</f>
        <v/>
      </c>
      <c r="N28" s="2" t="str">
        <f t="shared" ref="N28:N29" si="46">IF(G28&lt;&gt;"",1,"")</f>
        <v/>
      </c>
      <c r="O28" s="2" t="str">
        <f t="shared" si="1"/>
        <v/>
      </c>
    </row>
    <row r="29" spans="1:16" s="2" customFormat="1" ht="28.5" customHeight="1" x14ac:dyDescent="0.3">
      <c r="A29" s="15">
        <v>27</v>
      </c>
      <c r="B29" s="14" t="s">
        <v>9</v>
      </c>
      <c r="C29" s="6"/>
      <c r="D29" s="7"/>
      <c r="E29" s="7"/>
      <c r="F29" s="7"/>
      <c r="G29" s="8"/>
      <c r="I29" s="2">
        <f t="shared" si="0"/>
        <v>27</v>
      </c>
      <c r="J29" s="2" t="str">
        <f t="shared" si="42"/>
        <v/>
      </c>
      <c r="K29" s="2" t="str">
        <f t="shared" si="43"/>
        <v/>
      </c>
      <c r="L29" s="2" t="str">
        <f t="shared" si="44"/>
        <v/>
      </c>
      <c r="M29" s="2" t="str">
        <f t="shared" si="45"/>
        <v/>
      </c>
      <c r="N29" s="2" t="str">
        <f t="shared" si="46"/>
        <v/>
      </c>
      <c r="O29" s="2" t="str">
        <f t="shared" si="1"/>
        <v/>
      </c>
    </row>
    <row r="30" spans="1:16" s="2" customFormat="1" ht="28.5" customHeight="1" x14ac:dyDescent="0.3">
      <c r="A30" s="15">
        <v>28</v>
      </c>
      <c r="B30" s="14" t="s">
        <v>8</v>
      </c>
      <c r="C30" s="6"/>
      <c r="D30" s="7"/>
      <c r="E30" s="7"/>
      <c r="F30" s="7"/>
      <c r="G30" s="8"/>
      <c r="I30" s="2">
        <f t="shared" si="0"/>
        <v>28</v>
      </c>
      <c r="J30" s="2" t="str">
        <f>IF(C30&lt;&gt;"",1,"")</f>
        <v/>
      </c>
      <c r="K30" s="2" t="str">
        <f>IF(D30&lt;&gt;"",2,"")</f>
        <v/>
      </c>
      <c r="L30" s="2" t="str">
        <f>IF(E30&lt;&gt;"",3,"")</f>
        <v/>
      </c>
      <c r="M30" s="2" t="str">
        <f>IF(F30&lt;&gt;"",4,"")</f>
        <v/>
      </c>
      <c r="N30" s="2" t="str">
        <f>IF(G30&lt;&gt;"",5,"")</f>
        <v/>
      </c>
      <c r="O30" s="2" t="str">
        <f t="shared" si="1"/>
        <v/>
      </c>
    </row>
    <row r="31" spans="1:16" s="2" customFormat="1" ht="28.5" customHeight="1" x14ac:dyDescent="0.3">
      <c r="A31" s="15">
        <v>29</v>
      </c>
      <c r="B31" s="14" t="s">
        <v>7</v>
      </c>
      <c r="C31" s="6"/>
      <c r="D31" s="7"/>
      <c r="E31" s="7"/>
      <c r="F31" s="7"/>
      <c r="G31" s="8"/>
      <c r="I31" s="2">
        <f t="shared" si="0"/>
        <v>29</v>
      </c>
      <c r="J31" s="2" t="str">
        <f t="shared" ref="J31" si="47">IF(C31&lt;&gt;"",5,"")</f>
        <v/>
      </c>
      <c r="K31" s="2" t="str">
        <f t="shared" ref="K31" si="48">IF(D31&lt;&gt;"",4,"")</f>
        <v/>
      </c>
      <c r="L31" s="2" t="str">
        <f t="shared" ref="L31" si="49">IF(E31&lt;&gt;"",3,"")</f>
        <v/>
      </c>
      <c r="M31" s="2" t="str">
        <f t="shared" ref="M31" si="50">IF(F31&lt;&gt;"",2,"")</f>
        <v/>
      </c>
      <c r="N31" s="2" t="str">
        <f t="shared" ref="N31" si="51">IF(G31&lt;&gt;"",1,"")</f>
        <v/>
      </c>
      <c r="O31" s="2" t="str">
        <f t="shared" si="1"/>
        <v/>
      </c>
    </row>
    <row r="32" spans="1:16" s="2" customFormat="1" ht="28.5" customHeight="1" x14ac:dyDescent="0.3">
      <c r="A32" s="15">
        <v>30</v>
      </c>
      <c r="B32" s="14" t="s">
        <v>6</v>
      </c>
      <c r="C32" s="6"/>
      <c r="D32" s="7"/>
      <c r="E32" s="7"/>
      <c r="F32" s="7"/>
      <c r="G32" s="8"/>
      <c r="I32" s="2">
        <f t="shared" si="0"/>
        <v>30</v>
      </c>
      <c r="J32" s="2" t="str">
        <f>IF(C32&lt;&gt;"",1,"")</f>
        <v/>
      </c>
      <c r="K32" s="2" t="str">
        <f>IF(D32&lt;&gt;"",2,"")</f>
        <v/>
      </c>
      <c r="L32" s="2" t="str">
        <f>IF(E32&lt;&gt;"",3,"")</f>
        <v/>
      </c>
      <c r="M32" s="2" t="str">
        <f>IF(F32&lt;&gt;"",4,"")</f>
        <v/>
      </c>
      <c r="N32" s="2" t="str">
        <f>IF(G32&lt;&gt;"",5,"")</f>
        <v/>
      </c>
      <c r="O32" s="2" t="str">
        <f t="shared" si="1"/>
        <v/>
      </c>
    </row>
    <row r="33" spans="1:15" s="2" customFormat="1" ht="28.5" customHeight="1" x14ac:dyDescent="0.3">
      <c r="A33" s="15">
        <v>31</v>
      </c>
      <c r="B33" s="14" t="s">
        <v>5</v>
      </c>
      <c r="C33" s="6"/>
      <c r="D33" s="7"/>
      <c r="E33" s="7"/>
      <c r="F33" s="7"/>
      <c r="G33" s="8"/>
      <c r="I33" s="2">
        <f t="shared" si="0"/>
        <v>31</v>
      </c>
      <c r="J33" s="2" t="str">
        <f t="shared" ref="J33" si="52">IF(C33&lt;&gt;"",5,"")</f>
        <v/>
      </c>
      <c r="K33" s="2" t="str">
        <f t="shared" ref="K33" si="53">IF(D33&lt;&gt;"",4,"")</f>
        <v/>
      </c>
      <c r="L33" s="2" t="str">
        <f t="shared" ref="L33" si="54">IF(E33&lt;&gt;"",3,"")</f>
        <v/>
      </c>
      <c r="M33" s="2" t="str">
        <f t="shared" ref="M33" si="55">IF(F33&lt;&gt;"",2,"")</f>
        <v/>
      </c>
      <c r="N33" s="2" t="str">
        <f t="shared" ref="N33" si="56">IF(G33&lt;&gt;"",1,"")</f>
        <v/>
      </c>
      <c r="O33" s="2" t="str">
        <f t="shared" si="1"/>
        <v/>
      </c>
    </row>
    <row r="34" spans="1:15" s="2" customFormat="1" ht="28.5" customHeight="1" x14ac:dyDescent="0.3">
      <c r="A34" s="15">
        <v>32</v>
      </c>
      <c r="B34" s="14" t="s">
        <v>30</v>
      </c>
      <c r="C34" s="6"/>
      <c r="D34" s="7"/>
      <c r="E34" s="7"/>
      <c r="F34" s="7"/>
      <c r="G34" s="8"/>
      <c r="I34" s="2">
        <f t="shared" si="0"/>
        <v>32</v>
      </c>
      <c r="J34" s="2" t="str">
        <f>IF(C34&lt;&gt;"",1,"")</f>
        <v/>
      </c>
      <c r="K34" s="2" t="str">
        <f>IF(D34&lt;&gt;"",2,"")</f>
        <v/>
      </c>
      <c r="L34" s="2" t="str">
        <f>IF(E34&lt;&gt;"",3,"")</f>
        <v/>
      </c>
      <c r="M34" s="2" t="str">
        <f>IF(F34&lt;&gt;"",4,"")</f>
        <v/>
      </c>
      <c r="N34" s="2" t="str">
        <f>IF(G34&lt;&gt;"",5,"")</f>
        <v/>
      </c>
      <c r="O34" s="2" t="str">
        <f t="shared" si="1"/>
        <v/>
      </c>
    </row>
    <row r="35" spans="1:15" s="2" customFormat="1" ht="28.5" customHeight="1" x14ac:dyDescent="0.3">
      <c r="A35" s="15">
        <v>33</v>
      </c>
      <c r="B35" s="14" t="s">
        <v>31</v>
      </c>
      <c r="C35" s="6"/>
      <c r="D35" s="7"/>
      <c r="E35" s="7"/>
      <c r="F35" s="7"/>
      <c r="G35" s="8"/>
      <c r="I35" s="2">
        <f t="shared" si="0"/>
        <v>33</v>
      </c>
      <c r="J35" s="2" t="str">
        <f>IF(C35&lt;&gt;"",1,"")</f>
        <v/>
      </c>
      <c r="K35" s="2" t="str">
        <f>IF(D35&lt;&gt;"",2,"")</f>
        <v/>
      </c>
      <c r="L35" s="2" t="str">
        <f>IF(E35&lt;&gt;"",3,"")</f>
        <v/>
      </c>
      <c r="M35" s="2" t="str">
        <f>IF(F35&lt;&gt;"",4,"")</f>
        <v/>
      </c>
      <c r="N35" s="2" t="str">
        <f>IF(G35&lt;&gt;"",5,"")</f>
        <v/>
      </c>
      <c r="O35" s="2" t="str">
        <f t="shared" si="1"/>
        <v/>
      </c>
    </row>
    <row r="36" spans="1:15" s="2" customFormat="1" ht="28.5" customHeight="1" x14ac:dyDescent="0.3">
      <c r="A36" s="15">
        <v>34</v>
      </c>
      <c r="B36" s="14" t="s">
        <v>32</v>
      </c>
      <c r="C36" s="6"/>
      <c r="D36" s="7"/>
      <c r="E36" s="7"/>
      <c r="F36" s="7"/>
      <c r="G36" s="8"/>
      <c r="I36" s="2">
        <f t="shared" si="0"/>
        <v>34</v>
      </c>
      <c r="J36" s="2" t="str">
        <f t="shared" ref="J36:J39" si="57">IF(C36&lt;&gt;"",5,"")</f>
        <v/>
      </c>
      <c r="K36" s="2" t="str">
        <f t="shared" ref="K36:K39" si="58">IF(D36&lt;&gt;"",4,"")</f>
        <v/>
      </c>
      <c r="L36" s="2" t="str">
        <f t="shared" ref="L36:L39" si="59">IF(E36&lt;&gt;"",3,"")</f>
        <v/>
      </c>
      <c r="M36" s="2" t="str">
        <f t="shared" ref="M36:M39" si="60">IF(F36&lt;&gt;"",2,"")</f>
        <v/>
      </c>
      <c r="N36" s="2" t="str">
        <f t="shared" ref="N36:N39" si="61">IF(G36&lt;&gt;"",1,"")</f>
        <v/>
      </c>
      <c r="O36" s="2" t="str">
        <f t="shared" si="1"/>
        <v/>
      </c>
    </row>
    <row r="37" spans="1:15" s="2" customFormat="1" ht="28.5" customHeight="1" x14ac:dyDescent="0.3">
      <c r="A37" s="15">
        <v>35</v>
      </c>
      <c r="B37" s="14" t="s">
        <v>33</v>
      </c>
      <c r="C37" s="6"/>
      <c r="D37" s="7"/>
      <c r="E37" s="7"/>
      <c r="F37" s="7"/>
      <c r="G37" s="8"/>
      <c r="I37" s="2">
        <f t="shared" si="0"/>
        <v>35</v>
      </c>
      <c r="J37" s="2" t="str">
        <f t="shared" si="57"/>
        <v/>
      </c>
      <c r="K37" s="2" t="str">
        <f t="shared" si="58"/>
        <v/>
      </c>
      <c r="L37" s="2" t="str">
        <f t="shared" si="59"/>
        <v/>
      </c>
      <c r="M37" s="2" t="str">
        <f t="shared" si="60"/>
        <v/>
      </c>
      <c r="N37" s="2" t="str">
        <f t="shared" si="61"/>
        <v/>
      </c>
      <c r="O37" s="2" t="str">
        <f t="shared" si="1"/>
        <v/>
      </c>
    </row>
    <row r="38" spans="1:15" s="2" customFormat="1" ht="28.5" customHeight="1" x14ac:dyDescent="0.3">
      <c r="A38" s="15">
        <v>36</v>
      </c>
      <c r="B38" s="14" t="s">
        <v>34</v>
      </c>
      <c r="C38" s="6"/>
      <c r="D38" s="7"/>
      <c r="E38" s="7"/>
      <c r="F38" s="7"/>
      <c r="G38" s="8"/>
      <c r="I38" s="2">
        <f t="shared" si="0"/>
        <v>36</v>
      </c>
      <c r="J38" s="2" t="str">
        <f t="shared" si="57"/>
        <v/>
      </c>
      <c r="K38" s="2" t="str">
        <f t="shared" si="58"/>
        <v/>
      </c>
      <c r="L38" s="2" t="str">
        <f t="shared" si="59"/>
        <v/>
      </c>
      <c r="M38" s="2" t="str">
        <f t="shared" si="60"/>
        <v/>
      </c>
      <c r="N38" s="2" t="str">
        <f t="shared" si="61"/>
        <v/>
      </c>
      <c r="O38" s="2" t="str">
        <f t="shared" si="1"/>
        <v/>
      </c>
    </row>
    <row r="39" spans="1:15" s="2" customFormat="1" ht="28.5" customHeight="1" x14ac:dyDescent="0.3">
      <c r="A39" s="15">
        <v>37</v>
      </c>
      <c r="B39" s="14" t="s">
        <v>35</v>
      </c>
      <c r="C39" s="6"/>
      <c r="D39" s="7"/>
      <c r="E39" s="7"/>
      <c r="F39" s="7"/>
      <c r="G39" s="8"/>
      <c r="I39" s="2">
        <f t="shared" si="0"/>
        <v>37</v>
      </c>
      <c r="J39" s="2" t="str">
        <f t="shared" si="57"/>
        <v/>
      </c>
      <c r="K39" s="2" t="str">
        <f t="shared" si="58"/>
        <v/>
      </c>
      <c r="L39" s="2" t="str">
        <f t="shared" si="59"/>
        <v/>
      </c>
      <c r="M39" s="2" t="str">
        <f t="shared" si="60"/>
        <v/>
      </c>
      <c r="N39" s="2" t="str">
        <f t="shared" si="61"/>
        <v/>
      </c>
      <c r="O39" s="2" t="str">
        <f t="shared" si="1"/>
        <v/>
      </c>
    </row>
    <row r="40" spans="1:15" s="2" customFormat="1" ht="28.5" customHeight="1" x14ac:dyDescent="0.3">
      <c r="A40" s="15">
        <v>38</v>
      </c>
      <c r="B40" s="14" t="s">
        <v>36</v>
      </c>
      <c r="C40" s="6"/>
      <c r="D40" s="7"/>
      <c r="E40" s="7"/>
      <c r="F40" s="7"/>
      <c r="G40" s="8"/>
      <c r="I40" s="2">
        <f t="shared" si="0"/>
        <v>38</v>
      </c>
      <c r="J40" s="2" t="str">
        <f>IF(C40&lt;&gt;"",1,"")</f>
        <v/>
      </c>
      <c r="K40" s="2" t="str">
        <f>IF(D40&lt;&gt;"",2,"")</f>
        <v/>
      </c>
      <c r="L40" s="2" t="str">
        <f>IF(E40&lt;&gt;"",3,"")</f>
        <v/>
      </c>
      <c r="M40" s="2" t="str">
        <f>IF(F40&lt;&gt;"",4,"")</f>
        <v/>
      </c>
      <c r="N40" s="2" t="str">
        <f>IF(G40&lt;&gt;"",5,"")</f>
        <v/>
      </c>
      <c r="O40" s="2" t="str">
        <f t="shared" si="1"/>
        <v/>
      </c>
    </row>
    <row r="41" spans="1:15" s="2" customFormat="1" ht="28.5" customHeight="1" x14ac:dyDescent="0.3">
      <c r="A41" s="15">
        <v>39</v>
      </c>
      <c r="B41" s="14" t="s">
        <v>37</v>
      </c>
      <c r="C41" s="6"/>
      <c r="D41" s="7"/>
      <c r="E41" s="7"/>
      <c r="F41" s="7"/>
      <c r="G41" s="8"/>
      <c r="I41" s="2">
        <f t="shared" si="0"/>
        <v>39</v>
      </c>
      <c r="J41" s="2" t="str">
        <f>IF(C41&lt;&gt;"",1,"")</f>
        <v/>
      </c>
      <c r="K41" s="2" t="str">
        <f>IF(D41&lt;&gt;"",2,"")</f>
        <v/>
      </c>
      <c r="L41" s="2" t="str">
        <f>IF(E41&lt;&gt;"",3,"")</f>
        <v/>
      </c>
      <c r="M41" s="2" t="str">
        <f>IF(F41&lt;&gt;"",4,"")</f>
        <v/>
      </c>
      <c r="N41" s="2" t="str">
        <f>IF(G41&lt;&gt;"",5,"")</f>
        <v/>
      </c>
      <c r="O41" s="2" t="str">
        <f t="shared" si="1"/>
        <v/>
      </c>
    </row>
    <row r="42" spans="1:15" s="2" customFormat="1" ht="28.5" customHeight="1" x14ac:dyDescent="0.3">
      <c r="A42" s="15">
        <v>40</v>
      </c>
      <c r="B42" s="14" t="s">
        <v>38</v>
      </c>
      <c r="C42" s="6"/>
      <c r="D42" s="7"/>
      <c r="E42" s="7"/>
      <c r="F42" s="7"/>
      <c r="G42" s="8"/>
      <c r="I42" s="2">
        <f t="shared" si="0"/>
        <v>40</v>
      </c>
      <c r="J42" s="2" t="str">
        <f t="shared" ref="J42" si="62">IF(C42&lt;&gt;"",5,"")</f>
        <v/>
      </c>
      <c r="K42" s="2" t="str">
        <f t="shared" ref="K42" si="63">IF(D42&lt;&gt;"",4,"")</f>
        <v/>
      </c>
      <c r="L42" s="2" t="str">
        <f t="shared" ref="L42" si="64">IF(E42&lt;&gt;"",3,"")</f>
        <v/>
      </c>
      <c r="M42" s="2" t="str">
        <f t="shared" ref="M42" si="65">IF(F42&lt;&gt;"",2,"")</f>
        <v/>
      </c>
      <c r="N42" s="2" t="str">
        <f t="shared" ref="N42" si="66">IF(G42&lt;&gt;"",1,"")</f>
        <v/>
      </c>
      <c r="O42" s="2" t="str">
        <f t="shared" si="1"/>
        <v/>
      </c>
    </row>
    <row r="43" spans="1:15" s="2" customFormat="1" ht="28.5" customHeight="1" x14ac:dyDescent="0.3">
      <c r="A43" s="15">
        <v>41</v>
      </c>
      <c r="B43" s="14" t="s">
        <v>39</v>
      </c>
      <c r="C43" s="6"/>
      <c r="D43" s="7"/>
      <c r="E43" s="7"/>
      <c r="F43" s="7"/>
      <c r="G43" s="8"/>
      <c r="I43" s="2">
        <f t="shared" si="0"/>
        <v>41</v>
      </c>
      <c r="J43" s="2" t="str">
        <f>IF(C43&lt;&gt;"",1,"")</f>
        <v/>
      </c>
      <c r="K43" s="2" t="str">
        <f>IF(D43&lt;&gt;"",2,"")</f>
        <v/>
      </c>
      <c r="L43" s="2" t="str">
        <f>IF(E43&lt;&gt;"",3,"")</f>
        <v/>
      </c>
      <c r="M43" s="2" t="str">
        <f>IF(F43&lt;&gt;"",4,"")</f>
        <v/>
      </c>
      <c r="N43" s="2" t="str">
        <f>IF(G43&lt;&gt;"",5,"")</f>
        <v/>
      </c>
      <c r="O43" s="2" t="str">
        <f t="shared" si="1"/>
        <v/>
      </c>
    </row>
    <row r="44" spans="1:15" s="2" customFormat="1" ht="28.5" customHeight="1" x14ac:dyDescent="0.3">
      <c r="A44" s="15">
        <v>42</v>
      </c>
      <c r="B44" s="14" t="s">
        <v>40</v>
      </c>
      <c r="C44" s="6"/>
      <c r="D44" s="7"/>
      <c r="E44" s="7"/>
      <c r="F44" s="7"/>
      <c r="G44" s="8"/>
      <c r="I44" s="2">
        <f t="shared" si="0"/>
        <v>42</v>
      </c>
      <c r="J44" s="2" t="str">
        <f t="shared" ref="J44:J45" si="67">IF(C44&lt;&gt;"",5,"")</f>
        <v/>
      </c>
      <c r="K44" s="2" t="str">
        <f t="shared" ref="K44:K45" si="68">IF(D44&lt;&gt;"",4,"")</f>
        <v/>
      </c>
      <c r="L44" s="2" t="str">
        <f t="shared" ref="L44:L45" si="69">IF(E44&lt;&gt;"",3,"")</f>
        <v/>
      </c>
      <c r="M44" s="2" t="str">
        <f t="shared" ref="M44:M45" si="70">IF(F44&lt;&gt;"",2,"")</f>
        <v/>
      </c>
      <c r="N44" s="2" t="str">
        <f t="shared" ref="N44:N45" si="71">IF(G44&lt;&gt;"",1,"")</f>
        <v/>
      </c>
      <c r="O44" s="2" t="str">
        <f t="shared" si="1"/>
        <v/>
      </c>
    </row>
    <row r="45" spans="1:15" s="2" customFormat="1" ht="28.5" customHeight="1" x14ac:dyDescent="0.3">
      <c r="A45" s="15">
        <v>43</v>
      </c>
      <c r="B45" s="14" t="s">
        <v>41</v>
      </c>
      <c r="C45" s="6"/>
      <c r="D45" s="7"/>
      <c r="E45" s="7"/>
      <c r="F45" s="7"/>
      <c r="G45" s="8"/>
      <c r="I45" s="2">
        <f t="shared" si="0"/>
        <v>43</v>
      </c>
      <c r="J45" s="2" t="str">
        <f t="shared" si="67"/>
        <v/>
      </c>
      <c r="K45" s="2" t="str">
        <f t="shared" si="68"/>
        <v/>
      </c>
      <c r="L45" s="2" t="str">
        <f t="shared" si="69"/>
        <v/>
      </c>
      <c r="M45" s="2" t="str">
        <f t="shared" si="70"/>
        <v/>
      </c>
      <c r="N45" s="2" t="str">
        <f t="shared" si="71"/>
        <v/>
      </c>
      <c r="O45" s="2" t="str">
        <f t="shared" si="1"/>
        <v/>
      </c>
    </row>
    <row r="46" spans="1:15" s="2" customFormat="1" ht="28.5" customHeight="1" x14ac:dyDescent="0.3">
      <c r="A46" s="15">
        <v>44</v>
      </c>
      <c r="B46" s="14" t="s">
        <v>42</v>
      </c>
      <c r="C46" s="6"/>
      <c r="D46" s="7"/>
      <c r="E46" s="7"/>
      <c r="F46" s="7"/>
      <c r="G46" s="8"/>
      <c r="I46" s="2">
        <f t="shared" si="0"/>
        <v>44</v>
      </c>
      <c r="J46" s="2" t="str">
        <f>IF(C46&lt;&gt;"",1,"")</f>
        <v/>
      </c>
      <c r="K46" s="2" t="str">
        <f>IF(D46&lt;&gt;"",2,"")</f>
        <v/>
      </c>
      <c r="L46" s="2" t="str">
        <f>IF(E46&lt;&gt;"",3,"")</f>
        <v/>
      </c>
      <c r="M46" s="2" t="str">
        <f>IF(F46&lt;&gt;"",4,"")</f>
        <v/>
      </c>
      <c r="N46" s="2" t="str">
        <f>IF(G46&lt;&gt;"",5,"")</f>
        <v/>
      </c>
      <c r="O46" s="2" t="str">
        <f t="shared" si="1"/>
        <v/>
      </c>
    </row>
    <row r="47" spans="1:15" s="2" customFormat="1" ht="28.5" customHeight="1" x14ac:dyDescent="0.3">
      <c r="A47" s="15">
        <v>45</v>
      </c>
      <c r="B47" s="14" t="s">
        <v>56</v>
      </c>
      <c r="C47" s="6"/>
      <c r="D47" s="7"/>
      <c r="E47" s="7"/>
      <c r="F47" s="7"/>
      <c r="G47" s="8"/>
      <c r="I47" s="2">
        <f t="shared" si="0"/>
        <v>45</v>
      </c>
      <c r="J47" s="2" t="str">
        <f t="shared" ref="J47:J48" si="72">IF(C47&lt;&gt;"",5,"")</f>
        <v/>
      </c>
      <c r="K47" s="2" t="str">
        <f t="shared" ref="K47:K48" si="73">IF(D47&lt;&gt;"",4,"")</f>
        <v/>
      </c>
      <c r="L47" s="2" t="str">
        <f t="shared" ref="L47:L48" si="74">IF(E47&lt;&gt;"",3,"")</f>
        <v/>
      </c>
      <c r="M47" s="2" t="str">
        <f t="shared" ref="M47:M48" si="75">IF(F47&lt;&gt;"",2,"")</f>
        <v/>
      </c>
      <c r="N47" s="2" t="str">
        <f t="shared" ref="N47:N48" si="76">IF(G47&lt;&gt;"",1,"")</f>
        <v/>
      </c>
      <c r="O47" s="2" t="str">
        <f t="shared" si="1"/>
        <v/>
      </c>
    </row>
    <row r="48" spans="1:15" s="2" customFormat="1" ht="28.5" customHeight="1" x14ac:dyDescent="0.3">
      <c r="A48" s="15">
        <v>46</v>
      </c>
      <c r="B48" s="14" t="s">
        <v>55</v>
      </c>
      <c r="C48" s="6"/>
      <c r="D48" s="7"/>
      <c r="E48" s="7"/>
      <c r="F48" s="7"/>
      <c r="G48" s="8"/>
      <c r="I48" s="2">
        <f t="shared" si="0"/>
        <v>46</v>
      </c>
      <c r="J48" s="2" t="str">
        <f t="shared" si="72"/>
        <v/>
      </c>
      <c r="K48" s="2" t="str">
        <f t="shared" si="73"/>
        <v/>
      </c>
      <c r="L48" s="2" t="str">
        <f t="shared" si="74"/>
        <v/>
      </c>
      <c r="M48" s="2" t="str">
        <f t="shared" si="75"/>
        <v/>
      </c>
      <c r="N48" s="2" t="str">
        <f t="shared" si="76"/>
        <v/>
      </c>
      <c r="O48" s="2" t="str">
        <f t="shared" si="1"/>
        <v/>
      </c>
    </row>
    <row r="49" spans="1:15" s="2" customFormat="1" ht="28.5" customHeight="1" x14ac:dyDescent="0.3">
      <c r="A49" s="15">
        <v>47</v>
      </c>
      <c r="B49" s="14" t="s">
        <v>43</v>
      </c>
      <c r="C49" s="6"/>
      <c r="D49" s="7"/>
      <c r="E49" s="7"/>
      <c r="F49" s="7"/>
      <c r="G49" s="8"/>
      <c r="I49" s="2">
        <f t="shared" si="0"/>
        <v>47</v>
      </c>
      <c r="J49" s="2" t="str">
        <f>IF(C49&lt;&gt;"",1,"")</f>
        <v/>
      </c>
      <c r="K49" s="2" t="str">
        <f>IF(D49&lt;&gt;"",2,"")</f>
        <v/>
      </c>
      <c r="L49" s="2" t="str">
        <f>IF(E49&lt;&gt;"",3,"")</f>
        <v/>
      </c>
      <c r="M49" s="2" t="str">
        <f>IF(F49&lt;&gt;"",4,"")</f>
        <v/>
      </c>
      <c r="N49" s="2" t="str">
        <f>IF(G49&lt;&gt;"",5,"")</f>
        <v/>
      </c>
      <c r="O49" s="2" t="str">
        <f t="shared" si="1"/>
        <v/>
      </c>
    </row>
    <row r="50" spans="1:15" s="2" customFormat="1" ht="28.5" customHeight="1" x14ac:dyDescent="0.3">
      <c r="A50" s="15">
        <v>48</v>
      </c>
      <c r="B50" s="14" t="s">
        <v>44</v>
      </c>
      <c r="C50" s="6"/>
      <c r="D50" s="7"/>
      <c r="E50" s="7"/>
      <c r="F50" s="7"/>
      <c r="G50" s="8"/>
      <c r="I50" s="2">
        <f t="shared" si="0"/>
        <v>48</v>
      </c>
      <c r="J50" s="2" t="str">
        <f t="shared" ref="J50" si="77">IF(C50&lt;&gt;"",5,"")</f>
        <v/>
      </c>
      <c r="K50" s="2" t="str">
        <f t="shared" ref="K50" si="78">IF(D50&lt;&gt;"",4,"")</f>
        <v/>
      </c>
      <c r="L50" s="2" t="str">
        <f t="shared" ref="L50" si="79">IF(E50&lt;&gt;"",3,"")</f>
        <v/>
      </c>
      <c r="M50" s="2" t="str">
        <f t="shared" ref="M50" si="80">IF(F50&lt;&gt;"",2,"")</f>
        <v/>
      </c>
      <c r="N50" s="2" t="str">
        <f t="shared" ref="N50" si="81">IF(G50&lt;&gt;"",1,"")</f>
        <v/>
      </c>
      <c r="O50" s="2" t="str">
        <f t="shared" si="1"/>
        <v/>
      </c>
    </row>
    <row r="51" spans="1:15" s="2" customFormat="1" ht="28.5" customHeight="1" x14ac:dyDescent="0.3">
      <c r="A51" s="15">
        <v>49</v>
      </c>
      <c r="B51" s="14" t="s">
        <v>54</v>
      </c>
      <c r="C51" s="6"/>
      <c r="D51" s="7"/>
      <c r="E51" s="7"/>
      <c r="F51" s="7"/>
      <c r="G51" s="8"/>
      <c r="I51" s="2">
        <f t="shared" si="0"/>
        <v>49</v>
      </c>
      <c r="J51" s="2" t="str">
        <f>IF(C51&lt;&gt;"",1,"")</f>
        <v/>
      </c>
      <c r="K51" s="2" t="str">
        <f>IF(D51&lt;&gt;"",2,"")</f>
        <v/>
      </c>
      <c r="L51" s="2" t="str">
        <f>IF(E51&lt;&gt;"",3,"")</f>
        <v/>
      </c>
      <c r="M51" s="2" t="str">
        <f>IF(F51&lt;&gt;"",4,"")</f>
        <v/>
      </c>
      <c r="N51" s="2" t="str">
        <f>IF(G51&lt;&gt;"",5,"")</f>
        <v/>
      </c>
      <c r="O51" s="2" t="str">
        <f t="shared" si="1"/>
        <v/>
      </c>
    </row>
    <row r="52" spans="1:15" s="2" customFormat="1" ht="28.5" customHeight="1" x14ac:dyDescent="0.3">
      <c r="A52" s="15">
        <v>50</v>
      </c>
      <c r="B52" s="14" t="s">
        <v>45</v>
      </c>
      <c r="C52" s="6"/>
      <c r="D52" s="7"/>
      <c r="E52" s="7"/>
      <c r="F52" s="7"/>
      <c r="G52" s="8"/>
      <c r="I52" s="2">
        <f t="shared" si="0"/>
        <v>50</v>
      </c>
      <c r="J52" s="2" t="str">
        <f t="shared" ref="J52:J53" si="82">IF(C52&lt;&gt;"",5,"")</f>
        <v/>
      </c>
      <c r="K52" s="2" t="str">
        <f t="shared" ref="K52:K53" si="83">IF(D52&lt;&gt;"",4,"")</f>
        <v/>
      </c>
      <c r="L52" s="2" t="str">
        <f t="shared" ref="L52:L53" si="84">IF(E52&lt;&gt;"",3,"")</f>
        <v/>
      </c>
      <c r="M52" s="2" t="str">
        <f t="shared" ref="M52:M53" si="85">IF(F52&lt;&gt;"",2,"")</f>
        <v/>
      </c>
      <c r="N52" s="2" t="str">
        <f t="shared" ref="N52:N53" si="86">IF(G52&lt;&gt;"",1,"")</f>
        <v/>
      </c>
      <c r="O52" s="2" t="str">
        <f t="shared" si="1"/>
        <v/>
      </c>
    </row>
    <row r="53" spans="1:15" s="2" customFormat="1" ht="28.5" customHeight="1" x14ac:dyDescent="0.3">
      <c r="A53" s="15">
        <v>51</v>
      </c>
      <c r="B53" s="14" t="s">
        <v>46</v>
      </c>
      <c r="C53" s="6"/>
      <c r="D53" s="7"/>
      <c r="E53" s="7"/>
      <c r="F53" s="7"/>
      <c r="G53" s="8"/>
      <c r="I53" s="2">
        <f t="shared" si="0"/>
        <v>51</v>
      </c>
      <c r="J53" s="2" t="str">
        <f t="shared" si="82"/>
        <v/>
      </c>
      <c r="K53" s="2" t="str">
        <f t="shared" si="83"/>
        <v/>
      </c>
      <c r="L53" s="2" t="str">
        <f t="shared" si="84"/>
        <v/>
      </c>
      <c r="M53" s="2" t="str">
        <f t="shared" si="85"/>
        <v/>
      </c>
      <c r="N53" s="2" t="str">
        <f t="shared" si="86"/>
        <v/>
      </c>
      <c r="O53" s="2" t="str">
        <f t="shared" si="1"/>
        <v/>
      </c>
    </row>
    <row r="54" spans="1:15" s="2" customFormat="1" ht="28.5" customHeight="1" x14ac:dyDescent="0.3">
      <c r="A54" s="15">
        <v>52</v>
      </c>
      <c r="B54" s="14" t="s">
        <v>47</v>
      </c>
      <c r="C54" s="6"/>
      <c r="D54" s="7"/>
      <c r="E54" s="7"/>
      <c r="F54" s="7"/>
      <c r="G54" s="8"/>
      <c r="I54" s="2">
        <f t="shared" si="0"/>
        <v>52</v>
      </c>
      <c r="J54" s="2" t="str">
        <f>IF(C54&lt;&gt;"",1,"")</f>
        <v/>
      </c>
      <c r="K54" s="2" t="str">
        <f>IF(D54&lt;&gt;"",2,"")</f>
        <v/>
      </c>
      <c r="L54" s="2" t="str">
        <f>IF(E54&lt;&gt;"",3,"")</f>
        <v/>
      </c>
      <c r="M54" s="2" t="str">
        <f>IF(F54&lt;&gt;"",4,"")</f>
        <v/>
      </c>
      <c r="N54" s="2" t="str">
        <f>IF(G54&lt;&gt;"",5,"")</f>
        <v/>
      </c>
      <c r="O54" s="2" t="str">
        <f t="shared" si="1"/>
        <v/>
      </c>
    </row>
    <row r="55" spans="1:15" s="2" customFormat="1" ht="28.5" customHeight="1" x14ac:dyDescent="0.3">
      <c r="A55" s="15">
        <v>53</v>
      </c>
      <c r="B55" s="14" t="s">
        <v>48</v>
      </c>
      <c r="C55" s="6"/>
      <c r="D55" s="7"/>
      <c r="E55" s="7"/>
      <c r="F55" s="7"/>
      <c r="G55" s="8"/>
      <c r="I55" s="2">
        <f t="shared" si="0"/>
        <v>53</v>
      </c>
      <c r="J55" s="2" t="str">
        <f t="shared" ref="J55:J56" si="87">IF(C55&lt;&gt;"",5,"")</f>
        <v/>
      </c>
      <c r="K55" s="2" t="str">
        <f t="shared" ref="K55:K56" si="88">IF(D55&lt;&gt;"",4,"")</f>
        <v/>
      </c>
      <c r="L55" s="2" t="str">
        <f t="shared" ref="L55:L56" si="89">IF(E55&lt;&gt;"",3,"")</f>
        <v/>
      </c>
      <c r="M55" s="2" t="str">
        <f t="shared" ref="M55:M56" si="90">IF(F55&lt;&gt;"",2,"")</f>
        <v/>
      </c>
      <c r="N55" s="2" t="str">
        <f t="shared" ref="N55:N56" si="91">IF(G55&lt;&gt;"",1,"")</f>
        <v/>
      </c>
      <c r="O55" s="2" t="str">
        <f t="shared" si="1"/>
        <v/>
      </c>
    </row>
    <row r="56" spans="1:15" s="2" customFormat="1" ht="28.5" customHeight="1" x14ac:dyDescent="0.3">
      <c r="A56" s="15">
        <v>54</v>
      </c>
      <c r="B56" s="14" t="s">
        <v>49</v>
      </c>
      <c r="C56" s="6"/>
      <c r="D56" s="7"/>
      <c r="E56" s="7"/>
      <c r="F56" s="7"/>
      <c r="G56" s="8"/>
      <c r="I56" s="2">
        <f t="shared" si="0"/>
        <v>54</v>
      </c>
      <c r="J56" s="2" t="str">
        <f t="shared" si="87"/>
        <v/>
      </c>
      <c r="K56" s="2" t="str">
        <f t="shared" si="88"/>
        <v/>
      </c>
      <c r="L56" s="2" t="str">
        <f t="shared" si="89"/>
        <v/>
      </c>
      <c r="M56" s="2" t="str">
        <f t="shared" si="90"/>
        <v/>
      </c>
      <c r="N56" s="2" t="str">
        <f t="shared" si="91"/>
        <v/>
      </c>
      <c r="O56" s="2" t="str">
        <f t="shared" si="1"/>
        <v/>
      </c>
    </row>
    <row r="57" spans="1:15" s="2" customFormat="1" ht="28.5" customHeight="1" x14ac:dyDescent="0.3">
      <c r="A57" s="15">
        <v>55</v>
      </c>
      <c r="B57" s="14" t="s">
        <v>50</v>
      </c>
      <c r="C57" s="6"/>
      <c r="D57" s="7"/>
      <c r="E57" s="7"/>
      <c r="F57" s="7"/>
      <c r="G57" s="8"/>
      <c r="I57" s="2">
        <f t="shared" si="0"/>
        <v>55</v>
      </c>
      <c r="J57" s="2" t="str">
        <f>IF(C57&lt;&gt;"",1,"")</f>
        <v/>
      </c>
      <c r="K57" s="2" t="str">
        <f>IF(D57&lt;&gt;"",2,"")</f>
        <v/>
      </c>
      <c r="L57" s="2" t="str">
        <f>IF(E57&lt;&gt;"",3,"")</f>
        <v/>
      </c>
      <c r="M57" s="2" t="str">
        <f>IF(F57&lt;&gt;"",4,"")</f>
        <v/>
      </c>
      <c r="N57" s="2" t="str">
        <f>IF(G57&lt;&gt;"",5,"")</f>
        <v/>
      </c>
      <c r="O57" s="2" t="str">
        <f t="shared" si="1"/>
        <v/>
      </c>
    </row>
    <row r="58" spans="1:15" s="2" customFormat="1" ht="28.5" customHeight="1" x14ac:dyDescent="0.3">
      <c r="A58" s="15">
        <v>56</v>
      </c>
      <c r="B58" s="14" t="s">
        <v>53</v>
      </c>
      <c r="C58" s="6"/>
      <c r="D58" s="7"/>
      <c r="E58" s="7"/>
      <c r="F58" s="7"/>
      <c r="G58" s="8"/>
      <c r="I58" s="2">
        <f t="shared" si="0"/>
        <v>56</v>
      </c>
      <c r="J58" s="2" t="str">
        <f t="shared" ref="J58" si="92">IF(C58&lt;&gt;"",5,"")</f>
        <v/>
      </c>
      <c r="K58" s="2" t="str">
        <f t="shared" ref="K58" si="93">IF(D58&lt;&gt;"",4,"")</f>
        <v/>
      </c>
      <c r="L58" s="2" t="str">
        <f t="shared" ref="L58" si="94">IF(E58&lt;&gt;"",3,"")</f>
        <v/>
      </c>
      <c r="M58" s="2" t="str">
        <f t="shared" ref="M58" si="95">IF(F58&lt;&gt;"",2,"")</f>
        <v/>
      </c>
      <c r="N58" s="2" t="str">
        <f t="shared" ref="N58" si="96">IF(G58&lt;&gt;"",1,"")</f>
        <v/>
      </c>
      <c r="O58" s="2" t="str">
        <f t="shared" si="1"/>
        <v/>
      </c>
    </row>
    <row r="59" spans="1:15" s="2" customFormat="1" ht="28.5" customHeight="1" x14ac:dyDescent="0.3">
      <c r="A59" s="15">
        <v>57</v>
      </c>
      <c r="B59" s="14" t="s">
        <v>51</v>
      </c>
      <c r="C59" s="6"/>
      <c r="D59" s="7"/>
      <c r="E59" s="7"/>
      <c r="F59" s="7"/>
      <c r="G59" s="8"/>
      <c r="I59" s="2">
        <f t="shared" si="0"/>
        <v>57</v>
      </c>
      <c r="J59" s="2" t="str">
        <f>IF(C59&lt;&gt;"",1,"")</f>
        <v/>
      </c>
      <c r="K59" s="2" t="str">
        <f>IF(D59&lt;&gt;"",2,"")</f>
        <v/>
      </c>
      <c r="L59" s="2" t="str">
        <f>IF(E59&lt;&gt;"",3,"")</f>
        <v/>
      </c>
      <c r="M59" s="2" t="str">
        <f>IF(F59&lt;&gt;"",4,"")</f>
        <v/>
      </c>
      <c r="N59" s="2" t="str">
        <f>IF(G59&lt;&gt;"",5,"")</f>
        <v/>
      </c>
      <c r="O59" s="2" t="str">
        <f t="shared" si="1"/>
        <v/>
      </c>
    </row>
    <row r="60" spans="1:15" s="2" customFormat="1" ht="28.5" customHeight="1" x14ac:dyDescent="0.3">
      <c r="A60" s="15">
        <v>58</v>
      </c>
      <c r="B60" s="14" t="s">
        <v>52</v>
      </c>
      <c r="C60" s="6"/>
      <c r="D60" s="7"/>
      <c r="E60" s="7"/>
      <c r="F60" s="7"/>
      <c r="G60" s="8"/>
      <c r="I60" s="2">
        <f t="shared" si="0"/>
        <v>58</v>
      </c>
      <c r="J60" s="2" t="str">
        <f t="shared" ref="J60" si="97">IF(C60&lt;&gt;"",5,"")</f>
        <v/>
      </c>
      <c r="K60" s="2" t="str">
        <f t="shared" ref="K60" si="98">IF(D60&lt;&gt;"",4,"")</f>
        <v/>
      </c>
      <c r="L60" s="2" t="str">
        <f t="shared" ref="L60" si="99">IF(E60&lt;&gt;"",3,"")</f>
        <v/>
      </c>
      <c r="M60" s="2" t="str">
        <f t="shared" ref="M60" si="100">IF(F60&lt;&gt;"",2,"")</f>
        <v/>
      </c>
      <c r="N60" s="2" t="str">
        <f t="shared" ref="N60" si="101">IF(G60&lt;&gt;"",1,"")</f>
        <v/>
      </c>
      <c r="O60" s="2" t="str">
        <f t="shared" si="1"/>
        <v/>
      </c>
    </row>
    <row r="61" spans="1:15" s="2" customFormat="1" ht="28.5" customHeight="1" x14ac:dyDescent="0.3">
      <c r="A61" s="15">
        <v>59</v>
      </c>
      <c r="B61" s="14" t="s">
        <v>58</v>
      </c>
      <c r="C61" s="6"/>
      <c r="D61" s="7"/>
      <c r="E61" s="7"/>
      <c r="F61" s="7"/>
      <c r="G61" s="8"/>
      <c r="I61" s="2">
        <f t="shared" si="0"/>
        <v>59</v>
      </c>
      <c r="J61" s="2" t="str">
        <f>IF(C61&lt;&gt;"",1,"")</f>
        <v/>
      </c>
      <c r="K61" s="2" t="str">
        <f>IF(D61&lt;&gt;"",2,"")</f>
        <v/>
      </c>
      <c r="L61" s="2" t="str">
        <f>IF(E61&lt;&gt;"",3,"")</f>
        <v/>
      </c>
      <c r="M61" s="2" t="str">
        <f>IF(F61&lt;&gt;"",4,"")</f>
        <v/>
      </c>
      <c r="N61" s="2" t="str">
        <f>IF(G61&lt;&gt;"",5,"")</f>
        <v/>
      </c>
      <c r="O61" s="2" t="str">
        <f t="shared" si="1"/>
        <v/>
      </c>
    </row>
    <row r="62" spans="1:15" s="2" customFormat="1" ht="28.5" customHeight="1" x14ac:dyDescent="0.3">
      <c r="A62" s="15">
        <v>60</v>
      </c>
      <c r="B62" s="14" t="s">
        <v>57</v>
      </c>
      <c r="C62" s="6"/>
      <c r="D62" s="7"/>
      <c r="E62" s="7"/>
      <c r="F62" s="7"/>
      <c r="G62" s="8"/>
      <c r="I62" s="2">
        <f t="shared" si="0"/>
        <v>60</v>
      </c>
      <c r="J62" s="2" t="str">
        <f t="shared" ref="J62:J65" si="102">IF(C62&lt;&gt;"",5,"")</f>
        <v/>
      </c>
      <c r="K62" s="2" t="str">
        <f t="shared" ref="K62:K65" si="103">IF(D62&lt;&gt;"",4,"")</f>
        <v/>
      </c>
      <c r="L62" s="2" t="str">
        <f t="shared" ref="L62:L65" si="104">IF(E62&lt;&gt;"",3,"")</f>
        <v/>
      </c>
      <c r="M62" s="2" t="str">
        <f t="shared" ref="M62:M65" si="105">IF(F62&lt;&gt;"",2,"")</f>
        <v/>
      </c>
      <c r="N62" s="2" t="str">
        <f t="shared" ref="N62:N65" si="106">IF(G62&lt;&gt;"",1,"")</f>
        <v/>
      </c>
      <c r="O62" s="2" t="str">
        <f t="shared" si="1"/>
        <v/>
      </c>
    </row>
    <row r="63" spans="1:15" s="2" customFormat="1" ht="28.5" customHeight="1" x14ac:dyDescent="0.3">
      <c r="A63" s="15">
        <v>61</v>
      </c>
      <c r="B63" s="14" t="s">
        <v>59</v>
      </c>
      <c r="C63" s="6"/>
      <c r="D63" s="7"/>
      <c r="E63" s="7"/>
      <c r="F63" s="7"/>
      <c r="G63" s="8"/>
      <c r="I63" s="2">
        <f t="shared" si="0"/>
        <v>61</v>
      </c>
      <c r="J63" s="2" t="str">
        <f t="shared" si="102"/>
        <v/>
      </c>
      <c r="K63" s="2" t="str">
        <f t="shared" si="103"/>
        <v/>
      </c>
      <c r="L63" s="2" t="str">
        <f t="shared" si="104"/>
        <v/>
      </c>
      <c r="M63" s="2" t="str">
        <f t="shared" si="105"/>
        <v/>
      </c>
      <c r="N63" s="2" t="str">
        <f t="shared" si="106"/>
        <v/>
      </c>
      <c r="O63" s="2" t="str">
        <f t="shared" si="1"/>
        <v/>
      </c>
    </row>
    <row r="64" spans="1:15" s="2" customFormat="1" ht="28.5" customHeight="1" x14ac:dyDescent="0.3">
      <c r="A64" s="15">
        <v>62</v>
      </c>
      <c r="B64" s="14" t="s">
        <v>60</v>
      </c>
      <c r="C64" s="6"/>
      <c r="D64" s="7"/>
      <c r="E64" s="7"/>
      <c r="F64" s="7"/>
      <c r="G64" s="8"/>
      <c r="I64" s="2">
        <f t="shared" si="0"/>
        <v>62</v>
      </c>
      <c r="J64" s="2" t="str">
        <f t="shared" si="102"/>
        <v/>
      </c>
      <c r="K64" s="2" t="str">
        <f t="shared" si="103"/>
        <v/>
      </c>
      <c r="L64" s="2" t="str">
        <f t="shared" si="104"/>
        <v/>
      </c>
      <c r="M64" s="2" t="str">
        <f t="shared" si="105"/>
        <v/>
      </c>
      <c r="N64" s="2" t="str">
        <f t="shared" si="106"/>
        <v/>
      </c>
      <c r="O64" s="2" t="str">
        <f t="shared" si="1"/>
        <v/>
      </c>
    </row>
    <row r="65" spans="1:15" s="2" customFormat="1" ht="28.5" customHeight="1" x14ac:dyDescent="0.3">
      <c r="A65" s="15">
        <v>63</v>
      </c>
      <c r="B65" s="14" t="s">
        <v>61</v>
      </c>
      <c r="C65" s="6"/>
      <c r="D65" s="7"/>
      <c r="E65" s="7"/>
      <c r="F65" s="7"/>
      <c r="G65" s="8"/>
      <c r="I65" s="2">
        <f t="shared" si="0"/>
        <v>63</v>
      </c>
      <c r="J65" s="2" t="str">
        <f t="shared" si="102"/>
        <v/>
      </c>
      <c r="K65" s="2" t="str">
        <f t="shared" si="103"/>
        <v/>
      </c>
      <c r="L65" s="2" t="str">
        <f t="shared" si="104"/>
        <v/>
      </c>
      <c r="M65" s="2" t="str">
        <f t="shared" si="105"/>
        <v/>
      </c>
      <c r="N65" s="2" t="str">
        <f t="shared" si="106"/>
        <v/>
      </c>
      <c r="O65" s="2" t="str">
        <f t="shared" si="1"/>
        <v/>
      </c>
    </row>
    <row r="66" spans="1:15" s="2" customFormat="1" ht="28.5" customHeight="1" x14ac:dyDescent="0.3">
      <c r="A66" s="15">
        <v>64</v>
      </c>
      <c r="B66" s="14" t="s">
        <v>62</v>
      </c>
      <c r="C66" s="6"/>
      <c r="D66" s="7"/>
      <c r="E66" s="7"/>
      <c r="F66" s="7"/>
      <c r="G66" s="8"/>
      <c r="I66" s="2">
        <f t="shared" si="0"/>
        <v>64</v>
      </c>
      <c r="J66" s="2" t="str">
        <f>IF(C66&lt;&gt;"",1,"")</f>
        <v/>
      </c>
      <c r="K66" s="2" t="str">
        <f>IF(D66&lt;&gt;"",2,"")</f>
        <v/>
      </c>
      <c r="L66" s="2" t="str">
        <f>IF(E66&lt;&gt;"",3,"")</f>
        <v/>
      </c>
      <c r="M66" s="2" t="str">
        <f>IF(F66&lt;&gt;"",4,"")</f>
        <v/>
      </c>
      <c r="N66" s="2" t="str">
        <f>IF(G66&lt;&gt;"",5,"")</f>
        <v/>
      </c>
      <c r="O66" s="2" t="str">
        <f t="shared" si="1"/>
        <v/>
      </c>
    </row>
    <row r="67" spans="1:15" s="2" customFormat="1" ht="28.5" customHeight="1" thickBot="1" x14ac:dyDescent="0.35">
      <c r="A67" s="15">
        <v>65</v>
      </c>
      <c r="B67" s="14" t="s">
        <v>63</v>
      </c>
      <c r="C67" s="9"/>
      <c r="D67" s="10"/>
      <c r="E67" s="10"/>
      <c r="F67" s="10"/>
      <c r="G67" s="11"/>
      <c r="I67" s="2">
        <f t="shared" si="0"/>
        <v>65</v>
      </c>
      <c r="J67" s="2" t="str">
        <f t="shared" ref="J67" si="107">IF(C67&lt;&gt;"",5,"")</f>
        <v/>
      </c>
      <c r="K67" s="2" t="str">
        <f t="shared" ref="K67" si="108">IF(D67&lt;&gt;"",4,"")</f>
        <v/>
      </c>
      <c r="L67" s="2" t="str">
        <f t="shared" ref="L67" si="109">IF(E67&lt;&gt;"",3,"")</f>
        <v/>
      </c>
      <c r="M67" s="2" t="str">
        <f t="shared" ref="M67" si="110">IF(F67&lt;&gt;"",2,"")</f>
        <v/>
      </c>
      <c r="N67" s="2" t="str">
        <f t="shared" ref="N67" si="111">IF(G67&lt;&gt;"",1,"")</f>
        <v/>
      </c>
      <c r="O67" s="2" t="str">
        <f t="shared" si="1"/>
        <v/>
      </c>
    </row>
  </sheetData>
  <sheetProtection algorithmName="SHA-512" hashValue="9nzpzTk+YV1VcZ1rA/pV1pqrs+unUzgD49ns9ooPYC0e56o2zuJJ0k2mU3w22YK+YS5b8xo19j8HYSQtddQo0A==" saltValue="MqVxJGjYEz5yPMf7BRU9dA==" spinCount="100000" sheet="1" objects="1" scenarios="1"/>
  <mergeCells count="7">
    <mergeCell ref="F1:F2"/>
    <mergeCell ref="G1:G2"/>
    <mergeCell ref="A1:B1"/>
    <mergeCell ref="A2:B2"/>
    <mergeCell ref="C1:C2"/>
    <mergeCell ref="D1:D2"/>
    <mergeCell ref="E1:E2"/>
  </mergeCells>
  <conditionalFormatting sqref="C3:G3">
    <cfRule type="duplicateValues" dxfId="73" priority="66"/>
  </conditionalFormatting>
  <conditionalFormatting sqref="C4:G4">
    <cfRule type="duplicateValues" dxfId="72" priority="65"/>
  </conditionalFormatting>
  <conditionalFormatting sqref="C5:G5">
    <cfRule type="duplicateValues" dxfId="71" priority="63"/>
  </conditionalFormatting>
  <conditionalFormatting sqref="C6:G6">
    <cfRule type="duplicateValues" dxfId="70" priority="62"/>
  </conditionalFormatting>
  <conditionalFormatting sqref="C7:G7">
    <cfRule type="duplicateValues" dxfId="69" priority="61"/>
  </conditionalFormatting>
  <conditionalFormatting sqref="C8:G8">
    <cfRule type="duplicateValues" dxfId="68" priority="60"/>
  </conditionalFormatting>
  <conditionalFormatting sqref="C9:G9">
    <cfRule type="duplicateValues" dxfId="67" priority="59"/>
  </conditionalFormatting>
  <conditionalFormatting sqref="C10:G10">
    <cfRule type="duplicateValues" dxfId="66" priority="58"/>
  </conditionalFormatting>
  <conditionalFormatting sqref="C11:G11">
    <cfRule type="duplicateValues" dxfId="65" priority="57"/>
  </conditionalFormatting>
  <conditionalFormatting sqref="C12:G12">
    <cfRule type="duplicateValues" dxfId="64" priority="56"/>
  </conditionalFormatting>
  <conditionalFormatting sqref="C13:G13">
    <cfRule type="duplicateValues" dxfId="63" priority="55"/>
  </conditionalFormatting>
  <conditionalFormatting sqref="C14:G14">
    <cfRule type="duplicateValues" dxfId="62" priority="54"/>
  </conditionalFormatting>
  <conditionalFormatting sqref="C15:G15">
    <cfRule type="duplicateValues" dxfId="61" priority="53"/>
  </conditionalFormatting>
  <conditionalFormatting sqref="C16:G16">
    <cfRule type="duplicateValues" dxfId="60" priority="52"/>
  </conditionalFormatting>
  <conditionalFormatting sqref="C18:G18">
    <cfRule type="duplicateValues" dxfId="59" priority="51"/>
  </conditionalFormatting>
  <conditionalFormatting sqref="C17:G17">
    <cfRule type="duplicateValues" dxfId="58" priority="50"/>
  </conditionalFormatting>
  <conditionalFormatting sqref="C19:G19">
    <cfRule type="duplicateValues" dxfId="57" priority="49"/>
  </conditionalFormatting>
  <conditionalFormatting sqref="C20:G20">
    <cfRule type="duplicateValues" dxfId="56" priority="48"/>
  </conditionalFormatting>
  <conditionalFormatting sqref="C21:G21">
    <cfRule type="duplicateValues" dxfId="55" priority="47"/>
  </conditionalFormatting>
  <conditionalFormatting sqref="C22:G22">
    <cfRule type="duplicateValues" dxfId="54" priority="46"/>
  </conditionalFormatting>
  <conditionalFormatting sqref="C23:G23">
    <cfRule type="duplicateValues" dxfId="53" priority="45"/>
  </conditionalFormatting>
  <conditionalFormatting sqref="C24:G24">
    <cfRule type="duplicateValues" dxfId="52" priority="44"/>
  </conditionalFormatting>
  <conditionalFormatting sqref="C25:G25">
    <cfRule type="duplicateValues" dxfId="51" priority="43"/>
  </conditionalFormatting>
  <conditionalFormatting sqref="C26:G26">
    <cfRule type="duplicateValues" dxfId="50" priority="42"/>
  </conditionalFormatting>
  <conditionalFormatting sqref="C27:G27">
    <cfRule type="duplicateValues" dxfId="49" priority="41"/>
  </conditionalFormatting>
  <conditionalFormatting sqref="C28:G28">
    <cfRule type="duplicateValues" dxfId="48" priority="40"/>
  </conditionalFormatting>
  <conditionalFormatting sqref="C29:G29">
    <cfRule type="duplicateValues" dxfId="47" priority="39"/>
  </conditionalFormatting>
  <conditionalFormatting sqref="C30:G30">
    <cfRule type="duplicateValues" dxfId="46" priority="38"/>
  </conditionalFormatting>
  <conditionalFormatting sqref="C31:G31">
    <cfRule type="duplicateValues" dxfId="45" priority="37"/>
  </conditionalFormatting>
  <conditionalFormatting sqref="C32:G32">
    <cfRule type="duplicateValues" dxfId="44" priority="36"/>
  </conditionalFormatting>
  <conditionalFormatting sqref="C33:G33">
    <cfRule type="duplicateValues" dxfId="43" priority="35"/>
  </conditionalFormatting>
  <conditionalFormatting sqref="C34:G34">
    <cfRule type="duplicateValues" dxfId="42" priority="34"/>
  </conditionalFormatting>
  <conditionalFormatting sqref="C35:G35">
    <cfRule type="duplicateValues" dxfId="41" priority="33"/>
  </conditionalFormatting>
  <conditionalFormatting sqref="C36:G36">
    <cfRule type="duplicateValues" dxfId="40" priority="32"/>
  </conditionalFormatting>
  <conditionalFormatting sqref="C37:G37">
    <cfRule type="duplicateValues" dxfId="39" priority="31"/>
  </conditionalFormatting>
  <conditionalFormatting sqref="C38:G38">
    <cfRule type="duplicateValues" dxfId="38" priority="30"/>
  </conditionalFormatting>
  <conditionalFormatting sqref="C39:G39">
    <cfRule type="duplicateValues" dxfId="37" priority="29"/>
  </conditionalFormatting>
  <conditionalFormatting sqref="C40:G40">
    <cfRule type="duplicateValues" dxfId="36" priority="28"/>
  </conditionalFormatting>
  <conditionalFormatting sqref="C41:G41">
    <cfRule type="duplicateValues" dxfId="35" priority="27"/>
  </conditionalFormatting>
  <conditionalFormatting sqref="C42:G42">
    <cfRule type="duplicateValues" dxfId="34" priority="26"/>
  </conditionalFormatting>
  <conditionalFormatting sqref="C43:G43">
    <cfRule type="duplicateValues" dxfId="33" priority="25"/>
  </conditionalFormatting>
  <conditionalFormatting sqref="C44:G44">
    <cfRule type="duplicateValues" dxfId="32" priority="24"/>
  </conditionalFormatting>
  <conditionalFormatting sqref="C45:G45">
    <cfRule type="duplicateValues" dxfId="31" priority="23"/>
  </conditionalFormatting>
  <conditionalFormatting sqref="C46:G46">
    <cfRule type="duplicateValues" dxfId="30" priority="22"/>
  </conditionalFormatting>
  <conditionalFormatting sqref="C47:G47">
    <cfRule type="duplicateValues" dxfId="29" priority="21"/>
  </conditionalFormatting>
  <conditionalFormatting sqref="C48:G48">
    <cfRule type="duplicateValues" dxfId="28" priority="20"/>
  </conditionalFormatting>
  <conditionalFormatting sqref="C49:G49">
    <cfRule type="duplicateValues" dxfId="27" priority="19"/>
  </conditionalFormatting>
  <conditionalFormatting sqref="C50:G50">
    <cfRule type="duplicateValues" dxfId="26" priority="18"/>
  </conditionalFormatting>
  <conditionalFormatting sqref="C51:G51">
    <cfRule type="duplicateValues" dxfId="25" priority="17"/>
  </conditionalFormatting>
  <conditionalFormatting sqref="C52:G52">
    <cfRule type="duplicateValues" dxfId="24" priority="16"/>
  </conditionalFormatting>
  <conditionalFormatting sqref="C53:G53">
    <cfRule type="duplicateValues" dxfId="23" priority="15"/>
  </conditionalFormatting>
  <conditionalFormatting sqref="C54:G54">
    <cfRule type="duplicateValues" dxfId="22" priority="14"/>
  </conditionalFormatting>
  <conditionalFormatting sqref="C55:G55">
    <cfRule type="duplicateValues" dxfId="21" priority="13"/>
  </conditionalFormatting>
  <conditionalFormatting sqref="C56:G56">
    <cfRule type="duplicateValues" dxfId="20" priority="12"/>
  </conditionalFormatting>
  <conditionalFormatting sqref="C57:G57">
    <cfRule type="duplicateValues" dxfId="19" priority="11"/>
  </conditionalFormatting>
  <conditionalFormatting sqref="C58:G58">
    <cfRule type="duplicateValues" dxfId="18" priority="10"/>
  </conditionalFormatting>
  <conditionalFormatting sqref="C59:G59">
    <cfRule type="duplicateValues" dxfId="17" priority="9"/>
  </conditionalFormatting>
  <conditionalFormatting sqref="C60:G60">
    <cfRule type="duplicateValues" dxfId="16" priority="8"/>
  </conditionalFormatting>
  <conditionalFormatting sqref="C61:G61">
    <cfRule type="duplicateValues" dxfId="15" priority="7"/>
  </conditionalFormatting>
  <conditionalFormatting sqref="C62:G62">
    <cfRule type="duplicateValues" dxfId="14" priority="6"/>
  </conditionalFormatting>
  <conditionalFormatting sqref="C63:G63">
    <cfRule type="duplicateValues" dxfId="13" priority="5"/>
  </conditionalFormatting>
  <conditionalFormatting sqref="C64:G64">
    <cfRule type="duplicateValues" dxfId="12" priority="4"/>
  </conditionalFormatting>
  <conditionalFormatting sqref="C65:G65">
    <cfRule type="duplicateValues" dxfId="11" priority="3"/>
  </conditionalFormatting>
  <conditionalFormatting sqref="C66:G66">
    <cfRule type="duplicateValues" dxfId="10" priority="2"/>
  </conditionalFormatting>
  <conditionalFormatting sqref="C67:G67">
    <cfRule type="duplicateValues" dxfId="9" priority="1"/>
  </conditionalFormatting>
  <dataValidations count="5">
    <dataValidation type="list" errorStyle="information" allowBlank="1" showDropDown="1" showInputMessage="1" showErrorMessage="1" errorTitle="Erreur de saisie" error="Vous ne pouvez saisir ici que la valeur x ou X" promptTitle="Saisie autorisée" prompt="Tapez x ou X dans une seule case de chaque ligne_x000a_Vous êtes dans la colonne :_x000a_C'est presque toujours ou toujours le cas." sqref="G3:G67">
      <formula1>ListeValidation</formula1>
    </dataValidation>
    <dataValidation type="list" errorStyle="information" allowBlank="1" showDropDown="1" showInputMessage="1" showErrorMessage="1" errorTitle="Erreur de saisie" error="Vous ne pouvez saisir ici que la valeur x ou X" promptTitle="Saisie autorisée" prompt="Tapez x ou X dans une seule case de chaque ligne_x000a_Vous êtes dans la colonne :_x000a_C'est plutôt rarement le cas" sqref="D3:D67">
      <formula1>ListeValidation</formula1>
    </dataValidation>
    <dataValidation type="list" errorStyle="information" allowBlank="1" showDropDown="1" showInputMessage="1" showErrorMessage="1" errorTitle="Erreur de saisie" error="Vous ne pouvez saisir ici que la valeur x ou X" promptTitle="Saisie autorisée" prompt="Tapez x ou X dans une seule case de chaque ligne_x000a_Vous êtes dans la colonne :_x000a_C'est à peu près le cas dans la moitié des situations" sqref="E3:E67">
      <formula1>ListeValidation</formula1>
    </dataValidation>
    <dataValidation type="list" allowBlank="1" showDropDown="1" showInputMessage="1" showErrorMessage="1" errorTitle="Erreur" error="Vous ne pouvez saisir que les valeurs x ou X" promptTitle="Saisie autorisée" prompt="Tapez x ou X dans une seule case de la ligne_x000a_Vous êtes dans la colonne :_x000a_Ce n'est jamais ou très rarement le cas" sqref="C3:C67">
      <formula1>ListeValidation</formula1>
    </dataValidation>
    <dataValidation type="list" errorStyle="information" allowBlank="1" showDropDown="1" showInputMessage="1" showErrorMessage="1" errorTitle="Erreur de saisie" error="Vous ne pouvez saisir ici que la valeur x ou X" promptTitle="Saisie autorisée" prompt="Tapez x ou X dans une seule case de chaque ligne_x000a_Vous êtes dans la colonne :_x000a_C'est souvent le cas" sqref="F3:F67">
      <formula1>ListeValidation</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C5" zoomScale="115" zoomScaleNormal="115" workbookViewId="0">
      <selection activeCell="Q5" sqref="Q5"/>
    </sheetView>
  </sheetViews>
  <sheetFormatPr baseColWidth="10" defaultRowHeight="13.8" x14ac:dyDescent="0.3"/>
  <cols>
    <col min="1" max="1" width="18.6640625" customWidth="1"/>
    <col min="2" max="2" width="51.6640625" customWidth="1"/>
    <col min="3" max="3" width="5.88671875" customWidth="1"/>
    <col min="4" max="6" width="8.5546875" customWidth="1"/>
    <col min="7" max="11" width="8.6640625" customWidth="1"/>
    <col min="12" max="13" width="8.5546875" customWidth="1"/>
    <col min="14" max="14" width="8.6640625" customWidth="1"/>
    <col min="15" max="15" width="6.44140625" customWidth="1"/>
    <col min="16" max="16" width="7.33203125" customWidth="1"/>
  </cols>
  <sheetData>
    <row r="1" spans="1:16" x14ac:dyDescent="0.3">
      <c r="A1" s="128"/>
      <c r="B1" s="128"/>
    </row>
    <row r="2" spans="1:16" ht="36" customHeight="1" x14ac:dyDescent="0.3">
      <c r="A2" s="129" t="s">
        <v>107</v>
      </c>
      <c r="B2" s="129"/>
      <c r="C2" s="24" t="s">
        <v>94</v>
      </c>
      <c r="D2" s="51" t="s">
        <v>105</v>
      </c>
      <c r="E2" s="25" t="s">
        <v>81</v>
      </c>
      <c r="F2" s="26" t="s">
        <v>100</v>
      </c>
      <c r="H2" s="131" t="s">
        <v>117</v>
      </c>
      <c r="I2" s="131"/>
      <c r="J2" s="131"/>
      <c r="K2" s="131"/>
      <c r="L2" s="131"/>
      <c r="M2" s="131"/>
      <c r="N2" s="131"/>
      <c r="O2" s="131"/>
      <c r="P2" s="131"/>
    </row>
    <row r="3" spans="1:16" ht="38.25" customHeight="1" x14ac:dyDescent="0.3">
      <c r="A3" s="17" t="s">
        <v>69</v>
      </c>
      <c r="B3" s="52" t="s">
        <v>82</v>
      </c>
      <c r="C3" s="60" t="s">
        <v>91</v>
      </c>
      <c r="D3" s="27" t="str">
        <f>IF(E3=FALSE,FALSE,IF(E3="","",(E3/10)))</f>
        <v/>
      </c>
      <c r="E3" s="28" t="str">
        <f>IF(Motivation="","",Motivation)</f>
        <v/>
      </c>
      <c r="F3" s="29" t="str">
        <f>IF(OR(SUM($D$3:$D$10)=0,D3=""),"",RANK(D3,$D$3:$D$10))</f>
        <v/>
      </c>
      <c r="H3" s="130" t="s">
        <v>106</v>
      </c>
      <c r="I3" s="130"/>
      <c r="J3" s="130"/>
      <c r="K3" s="130"/>
      <c r="L3" s="130"/>
      <c r="M3" s="130"/>
      <c r="N3" s="130"/>
      <c r="O3" s="130"/>
      <c r="P3" s="130"/>
    </row>
    <row r="4" spans="1:16" ht="34.5" customHeight="1" x14ac:dyDescent="0.3">
      <c r="A4" s="18" t="s">
        <v>70</v>
      </c>
      <c r="B4" s="53" t="s">
        <v>83</v>
      </c>
      <c r="C4" s="61" t="s">
        <v>95</v>
      </c>
      <c r="D4" s="30" t="str">
        <f>IF(E4=FALSE,FALSE,IF(E4="","",(E4/8)))</f>
        <v/>
      </c>
      <c r="E4" s="31" t="str">
        <f>IF(GestionTemps="","",GestionTemps)</f>
        <v/>
      </c>
      <c r="F4" s="32" t="str">
        <f t="shared" ref="F4:F10" si="0">IF(OR(SUM($D$3:$D$10)=0,D4=""),"",RANK(D4,$D$3:$D$10))</f>
        <v/>
      </c>
      <c r="H4" s="124" t="s">
        <v>110</v>
      </c>
      <c r="I4" s="124"/>
      <c r="J4" s="124"/>
      <c r="K4" s="124"/>
      <c r="L4" s="124"/>
      <c r="M4" s="124"/>
      <c r="N4" s="124"/>
      <c r="O4" s="124"/>
      <c r="P4" s="124"/>
    </row>
    <row r="5" spans="1:16" ht="34.5" customHeight="1" x14ac:dyDescent="0.3">
      <c r="A5" s="19" t="s">
        <v>71</v>
      </c>
      <c r="B5" s="54" t="s">
        <v>84</v>
      </c>
      <c r="C5" s="62" t="s">
        <v>92</v>
      </c>
      <c r="D5" s="33" t="str">
        <f t="shared" ref="D5:D6" si="1">IF(E5=FALSE,FALSE,IF(E5="","",(E5/8)))</f>
        <v/>
      </c>
      <c r="E5" s="34" t="str">
        <f>IF(Concentration="","",Concentration)</f>
        <v/>
      </c>
      <c r="F5" s="35" t="str">
        <f t="shared" si="0"/>
        <v/>
      </c>
      <c r="H5" s="124"/>
      <c r="I5" s="124"/>
      <c r="J5" s="124"/>
      <c r="K5" s="124"/>
      <c r="L5" s="124"/>
      <c r="M5" s="124"/>
      <c r="N5" s="124"/>
      <c r="O5" s="124"/>
      <c r="P5" s="124"/>
    </row>
    <row r="6" spans="1:16" ht="34.5" customHeight="1" x14ac:dyDescent="0.3">
      <c r="A6" s="20" t="s">
        <v>72</v>
      </c>
      <c r="B6" s="55" t="s">
        <v>85</v>
      </c>
      <c r="C6" s="63" t="s">
        <v>97</v>
      </c>
      <c r="D6" s="36" t="str">
        <f t="shared" si="1"/>
        <v/>
      </c>
      <c r="E6" s="37" t="str">
        <f>IF(PeursSoucis="","",PeursSoucis)</f>
        <v/>
      </c>
      <c r="F6" s="38" t="str">
        <f t="shared" si="0"/>
        <v/>
      </c>
      <c r="H6" s="124"/>
      <c r="I6" s="124"/>
      <c r="J6" s="124"/>
      <c r="K6" s="124"/>
      <c r="L6" s="124"/>
      <c r="M6" s="124"/>
      <c r="N6" s="124"/>
      <c r="O6" s="124"/>
      <c r="P6" s="124"/>
    </row>
    <row r="7" spans="1:16" ht="34.5" customHeight="1" x14ac:dyDescent="0.3">
      <c r="A7" s="16" t="s">
        <v>73</v>
      </c>
      <c r="B7" s="56" t="s">
        <v>86</v>
      </c>
      <c r="C7" s="64" t="s">
        <v>98</v>
      </c>
      <c r="D7" s="39" t="str">
        <f>IF(E7=FALSE,FALSE,IF(E7="","",(E7/5)))</f>
        <v/>
      </c>
      <c r="E7" s="40" t="str">
        <f>IF(IdeesPrincipales="","",IdeesPrincipales)</f>
        <v/>
      </c>
      <c r="F7" s="41" t="str">
        <f t="shared" si="0"/>
        <v/>
      </c>
      <c r="H7" s="125" t="s">
        <v>116</v>
      </c>
      <c r="I7" s="126"/>
      <c r="J7" s="126"/>
      <c r="K7" s="126"/>
      <c r="L7" s="126"/>
      <c r="M7" s="126"/>
      <c r="N7" s="126"/>
      <c r="O7" s="126"/>
      <c r="P7" s="126"/>
    </row>
    <row r="8" spans="1:16" ht="34.5" customHeight="1" x14ac:dyDescent="0.3">
      <c r="A8" s="21" t="s">
        <v>74</v>
      </c>
      <c r="B8" s="57" t="s">
        <v>87</v>
      </c>
      <c r="C8" s="65" t="s">
        <v>96</v>
      </c>
      <c r="D8" s="42" t="str">
        <f>IF(E8=FALSE,FALSE,IF(E8="","",(E8/8)))</f>
        <v/>
      </c>
      <c r="E8" s="43" t="str">
        <f>IF(GestionInfos="","",GestionInfos)</f>
        <v/>
      </c>
      <c r="F8" s="44" t="str">
        <f t="shared" si="0"/>
        <v/>
      </c>
      <c r="H8" s="126"/>
      <c r="I8" s="126"/>
      <c r="J8" s="126"/>
      <c r="K8" s="126"/>
      <c r="L8" s="126"/>
      <c r="M8" s="126"/>
      <c r="N8" s="126"/>
      <c r="O8" s="126"/>
      <c r="P8" s="126"/>
    </row>
    <row r="9" spans="1:16" ht="34.5" customHeight="1" x14ac:dyDescent="0.3">
      <c r="A9" s="22" t="s">
        <v>75</v>
      </c>
      <c r="B9" s="58" t="s">
        <v>88</v>
      </c>
      <c r="C9" s="66" t="s">
        <v>99</v>
      </c>
      <c r="D9" s="45" t="str">
        <f>IF(E9=FALSE,FALSE,IF(E9="","",(E9/8)))</f>
        <v/>
      </c>
      <c r="E9" s="46" t="str">
        <f>IF(Strategies="","",Strategies)</f>
        <v/>
      </c>
      <c r="F9" s="47" t="str">
        <f t="shared" si="0"/>
        <v/>
      </c>
      <c r="H9" s="126"/>
      <c r="I9" s="126"/>
      <c r="J9" s="126"/>
      <c r="K9" s="126"/>
      <c r="L9" s="126"/>
      <c r="M9" s="126"/>
      <c r="N9" s="126"/>
      <c r="O9" s="126"/>
      <c r="P9" s="126"/>
    </row>
    <row r="10" spans="1:16" ht="38.25" customHeight="1" x14ac:dyDescent="0.3">
      <c r="A10" s="23" t="s">
        <v>76</v>
      </c>
      <c r="B10" s="59" t="s">
        <v>89</v>
      </c>
      <c r="C10" s="67" t="s">
        <v>93</v>
      </c>
      <c r="D10" s="48" t="str">
        <f>IF(E10=FALSE,FALSE,IF(E10="","",(E10/10)))</f>
        <v/>
      </c>
      <c r="E10" s="49" t="str">
        <f>IF(Autocontrole="","",Autocontrole)</f>
        <v/>
      </c>
      <c r="F10" s="50" t="str">
        <f t="shared" si="0"/>
        <v/>
      </c>
      <c r="H10" s="126"/>
      <c r="I10" s="126"/>
      <c r="J10" s="126"/>
      <c r="K10" s="126"/>
      <c r="L10" s="126"/>
      <c r="M10" s="126"/>
      <c r="N10" s="126"/>
      <c r="O10" s="126"/>
      <c r="P10" s="126"/>
    </row>
    <row r="11" spans="1:16" x14ac:dyDescent="0.3">
      <c r="B11" s="1"/>
    </row>
    <row r="12" spans="1:16" x14ac:dyDescent="0.3">
      <c r="C12" s="132" t="s">
        <v>114</v>
      </c>
      <c r="D12" s="132"/>
      <c r="E12" s="132"/>
      <c r="F12" s="132"/>
      <c r="G12" s="132"/>
      <c r="H12" s="132"/>
      <c r="I12" s="132"/>
      <c r="J12" s="132"/>
      <c r="K12" s="132"/>
      <c r="L12" s="132"/>
      <c r="M12" s="132"/>
    </row>
    <row r="13" spans="1:16" s="68" customFormat="1" ht="14.25" customHeight="1" x14ac:dyDescent="0.3">
      <c r="C13" s="132"/>
      <c r="D13" s="132"/>
      <c r="E13" s="132"/>
      <c r="F13" s="132"/>
      <c r="G13" s="132"/>
      <c r="H13" s="132"/>
      <c r="I13" s="132"/>
      <c r="J13" s="132"/>
      <c r="K13" s="132"/>
      <c r="L13" s="132"/>
      <c r="M13" s="132"/>
    </row>
    <row r="14" spans="1:16" x14ac:dyDescent="0.3">
      <c r="E14" s="127" t="s">
        <v>109</v>
      </c>
      <c r="F14" s="127"/>
      <c r="G14" s="127"/>
      <c r="H14" s="127"/>
      <c r="I14" s="127"/>
      <c r="J14" s="127"/>
      <c r="K14" s="127"/>
      <c r="L14" s="127"/>
    </row>
    <row r="15" spans="1:16" x14ac:dyDescent="0.3">
      <c r="D15" s="69" t="s">
        <v>108</v>
      </c>
      <c r="E15" s="70" t="s">
        <v>91</v>
      </c>
      <c r="F15" s="71" t="s">
        <v>95</v>
      </c>
      <c r="G15" s="72" t="s">
        <v>92</v>
      </c>
      <c r="H15" s="73" t="s">
        <v>97</v>
      </c>
      <c r="I15" s="74" t="s">
        <v>98</v>
      </c>
      <c r="J15" s="75" t="s">
        <v>96</v>
      </c>
      <c r="K15" s="76" t="s">
        <v>99</v>
      </c>
      <c r="L15" s="77" t="s">
        <v>93</v>
      </c>
      <c r="M15" s="69" t="s">
        <v>108</v>
      </c>
    </row>
    <row r="16" spans="1:16" x14ac:dyDescent="0.3">
      <c r="C16" s="121" t="s">
        <v>111</v>
      </c>
      <c r="D16" s="78">
        <v>99</v>
      </c>
      <c r="E16" s="79">
        <v>48</v>
      </c>
      <c r="F16" s="80">
        <v>35</v>
      </c>
      <c r="G16" s="81">
        <v>38</v>
      </c>
      <c r="H16" s="82">
        <v>39</v>
      </c>
      <c r="I16" s="83">
        <v>25</v>
      </c>
      <c r="J16" s="84">
        <v>39</v>
      </c>
      <c r="K16" s="85">
        <v>39</v>
      </c>
      <c r="L16" s="86">
        <v>43</v>
      </c>
      <c r="M16" s="87">
        <v>99</v>
      </c>
    </row>
    <row r="17" spans="3:13" x14ac:dyDescent="0.3">
      <c r="C17" s="122"/>
      <c r="D17" s="88">
        <v>95</v>
      </c>
      <c r="E17" s="89">
        <v>45</v>
      </c>
      <c r="F17" s="90">
        <v>33</v>
      </c>
      <c r="G17" s="91">
        <v>35</v>
      </c>
      <c r="H17" s="92">
        <v>37</v>
      </c>
      <c r="I17" s="93">
        <v>24</v>
      </c>
      <c r="J17" s="94">
        <v>36</v>
      </c>
      <c r="K17" s="95">
        <v>37</v>
      </c>
      <c r="L17" s="96">
        <v>40</v>
      </c>
      <c r="M17" s="97">
        <v>95</v>
      </c>
    </row>
    <row r="18" spans="3:13" x14ac:dyDescent="0.3">
      <c r="C18" s="122"/>
      <c r="D18" s="88">
        <v>90</v>
      </c>
      <c r="E18" s="89">
        <v>43</v>
      </c>
      <c r="F18" s="90">
        <v>31</v>
      </c>
      <c r="G18" s="91">
        <v>34</v>
      </c>
      <c r="H18" s="92">
        <v>35</v>
      </c>
      <c r="I18" s="93">
        <v>23</v>
      </c>
      <c r="J18" s="94">
        <v>34</v>
      </c>
      <c r="K18" s="95">
        <v>36</v>
      </c>
      <c r="L18" s="96">
        <v>38</v>
      </c>
      <c r="M18" s="97">
        <v>90</v>
      </c>
    </row>
    <row r="19" spans="3:13" x14ac:dyDescent="0.3">
      <c r="C19" s="122"/>
      <c r="D19" s="88">
        <v>85</v>
      </c>
      <c r="E19" s="89">
        <v>42</v>
      </c>
      <c r="F19" s="90">
        <v>30</v>
      </c>
      <c r="G19" s="91">
        <v>32</v>
      </c>
      <c r="H19" s="92">
        <v>34</v>
      </c>
      <c r="I19" s="93">
        <v>22</v>
      </c>
      <c r="J19" s="94">
        <v>33</v>
      </c>
      <c r="K19" s="95">
        <v>35</v>
      </c>
      <c r="L19" s="96">
        <v>37</v>
      </c>
      <c r="M19" s="97">
        <v>85</v>
      </c>
    </row>
    <row r="20" spans="3:13" x14ac:dyDescent="0.3">
      <c r="C20" s="122"/>
      <c r="D20" s="88">
        <v>80</v>
      </c>
      <c r="E20" s="89">
        <v>41</v>
      </c>
      <c r="F20" s="90">
        <v>29</v>
      </c>
      <c r="G20" s="91">
        <v>31</v>
      </c>
      <c r="H20" s="92">
        <v>33</v>
      </c>
      <c r="I20" s="93"/>
      <c r="J20" s="94">
        <v>32</v>
      </c>
      <c r="K20" s="95">
        <v>34</v>
      </c>
      <c r="L20" s="96">
        <v>36</v>
      </c>
      <c r="M20" s="97">
        <v>80</v>
      </c>
    </row>
    <row r="21" spans="3:13" x14ac:dyDescent="0.3">
      <c r="C21" s="123"/>
      <c r="D21" s="98">
        <v>75</v>
      </c>
      <c r="E21" s="99">
        <v>40</v>
      </c>
      <c r="F21" s="100">
        <v>28</v>
      </c>
      <c r="G21" s="101"/>
      <c r="H21" s="102">
        <v>32</v>
      </c>
      <c r="I21" s="103">
        <v>21</v>
      </c>
      <c r="J21" s="104">
        <v>31</v>
      </c>
      <c r="K21" s="105">
        <v>33</v>
      </c>
      <c r="L21" s="106">
        <v>35</v>
      </c>
      <c r="M21" s="107">
        <v>75</v>
      </c>
    </row>
    <row r="22" spans="3:13" x14ac:dyDescent="0.3">
      <c r="C22" s="121" t="s">
        <v>112</v>
      </c>
      <c r="D22" s="78">
        <v>70</v>
      </c>
      <c r="E22" s="79">
        <v>39</v>
      </c>
      <c r="F22" s="80">
        <v>27</v>
      </c>
      <c r="G22" s="81">
        <v>30</v>
      </c>
      <c r="H22" s="82">
        <v>31</v>
      </c>
      <c r="I22" s="83"/>
      <c r="J22" s="84">
        <v>30</v>
      </c>
      <c r="K22" s="85"/>
      <c r="L22" s="86">
        <v>34</v>
      </c>
      <c r="M22" s="87">
        <v>70</v>
      </c>
    </row>
    <row r="23" spans="3:13" x14ac:dyDescent="0.3">
      <c r="C23" s="122"/>
      <c r="D23" s="88">
        <v>65</v>
      </c>
      <c r="E23" s="89">
        <v>38</v>
      </c>
      <c r="F23" s="90">
        <v>26</v>
      </c>
      <c r="G23" s="91">
        <v>29</v>
      </c>
      <c r="H23" s="92"/>
      <c r="I23" s="93">
        <v>20</v>
      </c>
      <c r="J23" s="94"/>
      <c r="K23" s="95">
        <v>32</v>
      </c>
      <c r="L23" s="96">
        <v>33</v>
      </c>
      <c r="M23" s="97">
        <v>65</v>
      </c>
    </row>
    <row r="24" spans="3:13" x14ac:dyDescent="0.3">
      <c r="C24" s="122"/>
      <c r="D24" s="88">
        <v>60</v>
      </c>
      <c r="E24" s="89"/>
      <c r="F24" s="90">
        <v>25</v>
      </c>
      <c r="G24" s="91">
        <v>28</v>
      </c>
      <c r="H24" s="92">
        <v>30</v>
      </c>
      <c r="I24" s="93"/>
      <c r="J24" s="94">
        <v>29</v>
      </c>
      <c r="K24" s="95"/>
      <c r="L24" s="96">
        <v>32</v>
      </c>
      <c r="M24" s="97">
        <v>60</v>
      </c>
    </row>
    <row r="25" spans="3:13" x14ac:dyDescent="0.3">
      <c r="C25" s="122"/>
      <c r="D25" s="88">
        <v>55</v>
      </c>
      <c r="E25" s="89">
        <v>37</v>
      </c>
      <c r="F25" s="90">
        <v>24</v>
      </c>
      <c r="G25" s="91"/>
      <c r="H25" s="92">
        <v>29</v>
      </c>
      <c r="I25" s="93">
        <v>19</v>
      </c>
      <c r="J25" s="94">
        <v>28</v>
      </c>
      <c r="K25" s="95">
        <v>31</v>
      </c>
      <c r="L25" s="96"/>
      <c r="M25" s="97">
        <v>55</v>
      </c>
    </row>
    <row r="26" spans="3:13" x14ac:dyDescent="0.3">
      <c r="C26" s="123"/>
      <c r="D26" s="98">
        <v>50</v>
      </c>
      <c r="E26" s="99">
        <v>36</v>
      </c>
      <c r="F26" s="100">
        <v>23</v>
      </c>
      <c r="G26" s="101">
        <v>27</v>
      </c>
      <c r="H26" s="102">
        <v>28</v>
      </c>
      <c r="I26" s="103"/>
      <c r="J26" s="104"/>
      <c r="K26" s="105">
        <v>30</v>
      </c>
      <c r="L26" s="106">
        <v>31</v>
      </c>
      <c r="M26" s="107">
        <v>50</v>
      </c>
    </row>
    <row r="27" spans="3:13" x14ac:dyDescent="0.3">
      <c r="C27" s="121" t="s">
        <v>113</v>
      </c>
      <c r="D27" s="78">
        <v>45</v>
      </c>
      <c r="E27" s="79">
        <v>35</v>
      </c>
      <c r="F27" s="80">
        <v>22</v>
      </c>
      <c r="G27" s="81">
        <v>26</v>
      </c>
      <c r="H27" s="82"/>
      <c r="I27" s="83"/>
      <c r="J27" s="84">
        <v>27</v>
      </c>
      <c r="K27" s="85"/>
      <c r="L27" s="86">
        <v>30</v>
      </c>
      <c r="M27" s="87">
        <v>45</v>
      </c>
    </row>
    <row r="28" spans="3:13" x14ac:dyDescent="0.3">
      <c r="C28" s="122"/>
      <c r="D28" s="88">
        <v>40</v>
      </c>
      <c r="E28" s="89">
        <v>34</v>
      </c>
      <c r="F28" s="90"/>
      <c r="G28" s="91"/>
      <c r="H28" s="92">
        <v>27</v>
      </c>
      <c r="I28" s="93">
        <v>18</v>
      </c>
      <c r="J28" s="94">
        <v>26</v>
      </c>
      <c r="K28" s="95">
        <v>29</v>
      </c>
      <c r="L28" s="96">
        <v>29</v>
      </c>
      <c r="M28" s="97">
        <v>40</v>
      </c>
    </row>
    <row r="29" spans="3:13" x14ac:dyDescent="0.3">
      <c r="C29" s="122"/>
      <c r="D29" s="88">
        <v>35</v>
      </c>
      <c r="E29" s="89"/>
      <c r="F29" s="90">
        <v>21</v>
      </c>
      <c r="G29" s="91">
        <v>25</v>
      </c>
      <c r="H29" s="92">
        <v>26</v>
      </c>
      <c r="I29" s="93"/>
      <c r="J29" s="94"/>
      <c r="K29" s="95">
        <v>28</v>
      </c>
      <c r="L29" s="96"/>
      <c r="M29" s="97">
        <v>35</v>
      </c>
    </row>
    <row r="30" spans="3:13" x14ac:dyDescent="0.3">
      <c r="C30" s="122"/>
      <c r="D30" s="88">
        <v>30</v>
      </c>
      <c r="E30" s="89">
        <v>33</v>
      </c>
      <c r="F30" s="90">
        <v>20</v>
      </c>
      <c r="G30" s="91">
        <v>24</v>
      </c>
      <c r="H30" s="92">
        <v>25</v>
      </c>
      <c r="I30" s="93">
        <v>17</v>
      </c>
      <c r="J30" s="94">
        <v>25</v>
      </c>
      <c r="K30" s="95">
        <v>27</v>
      </c>
      <c r="L30" s="96">
        <v>28</v>
      </c>
      <c r="M30" s="97">
        <v>30</v>
      </c>
    </row>
    <row r="31" spans="3:13" x14ac:dyDescent="0.3">
      <c r="C31" s="122"/>
      <c r="D31" s="88">
        <v>25</v>
      </c>
      <c r="E31" s="89">
        <v>32</v>
      </c>
      <c r="F31" s="90">
        <v>19</v>
      </c>
      <c r="G31" s="91"/>
      <c r="H31" s="92">
        <v>24</v>
      </c>
      <c r="I31" s="93"/>
      <c r="J31" s="94">
        <v>24</v>
      </c>
      <c r="K31" s="95">
        <v>26</v>
      </c>
      <c r="L31" s="96">
        <v>27</v>
      </c>
      <c r="M31" s="97">
        <v>25</v>
      </c>
    </row>
    <row r="32" spans="3:13" x14ac:dyDescent="0.3">
      <c r="C32" s="122"/>
      <c r="D32" s="88">
        <v>20</v>
      </c>
      <c r="E32" s="89">
        <v>31</v>
      </c>
      <c r="F32" s="90">
        <v>18</v>
      </c>
      <c r="G32" s="91">
        <v>23</v>
      </c>
      <c r="H32" s="92">
        <v>22</v>
      </c>
      <c r="I32" s="93">
        <v>16</v>
      </c>
      <c r="J32" s="94">
        <v>23</v>
      </c>
      <c r="K32" s="95">
        <v>25</v>
      </c>
      <c r="L32" s="96">
        <v>26</v>
      </c>
      <c r="M32" s="97">
        <v>20</v>
      </c>
    </row>
    <row r="33" spans="3:13" x14ac:dyDescent="0.3">
      <c r="C33" s="122"/>
      <c r="D33" s="88">
        <v>15</v>
      </c>
      <c r="E33" s="89">
        <v>29</v>
      </c>
      <c r="F33" s="90">
        <v>17</v>
      </c>
      <c r="G33" s="91">
        <v>22</v>
      </c>
      <c r="H33" s="92">
        <v>21</v>
      </c>
      <c r="I33" s="93">
        <v>15</v>
      </c>
      <c r="J33" s="94">
        <v>22</v>
      </c>
      <c r="K33" s="95">
        <v>24</v>
      </c>
      <c r="L33" s="96">
        <v>25</v>
      </c>
      <c r="M33" s="97">
        <v>15</v>
      </c>
    </row>
    <row r="34" spans="3:13" x14ac:dyDescent="0.3">
      <c r="C34" s="122"/>
      <c r="D34" s="88">
        <v>10</v>
      </c>
      <c r="E34" s="89">
        <v>28</v>
      </c>
      <c r="F34" s="90">
        <v>16</v>
      </c>
      <c r="G34" s="91">
        <v>20</v>
      </c>
      <c r="H34" s="92">
        <v>19</v>
      </c>
      <c r="I34" s="93">
        <v>14</v>
      </c>
      <c r="J34" s="94">
        <v>21</v>
      </c>
      <c r="K34" s="95">
        <v>23</v>
      </c>
      <c r="L34" s="96">
        <v>23</v>
      </c>
      <c r="M34" s="97">
        <v>10</v>
      </c>
    </row>
    <row r="35" spans="3:13" x14ac:dyDescent="0.3">
      <c r="C35" s="122"/>
      <c r="D35" s="88">
        <v>5</v>
      </c>
      <c r="E35" s="89">
        <v>25</v>
      </c>
      <c r="F35" s="90">
        <v>14</v>
      </c>
      <c r="G35" s="91">
        <v>18</v>
      </c>
      <c r="H35" s="92">
        <v>16</v>
      </c>
      <c r="I35" s="93">
        <v>13</v>
      </c>
      <c r="J35" s="94">
        <v>18</v>
      </c>
      <c r="K35" s="95">
        <v>20</v>
      </c>
      <c r="L35" s="96">
        <v>21</v>
      </c>
      <c r="M35" s="97">
        <v>5</v>
      </c>
    </row>
    <row r="36" spans="3:13" x14ac:dyDescent="0.3">
      <c r="C36" s="123"/>
      <c r="D36" s="98">
        <v>1</v>
      </c>
      <c r="E36" s="99">
        <v>21</v>
      </c>
      <c r="F36" s="100"/>
      <c r="G36" s="101">
        <v>14</v>
      </c>
      <c r="H36" s="102">
        <v>12</v>
      </c>
      <c r="I36" s="103">
        <v>11</v>
      </c>
      <c r="J36" s="104">
        <v>15</v>
      </c>
      <c r="K36" s="105">
        <v>17</v>
      </c>
      <c r="L36" s="106">
        <v>17</v>
      </c>
      <c r="M36" s="107">
        <v>1</v>
      </c>
    </row>
    <row r="37" spans="3:13" x14ac:dyDescent="0.3">
      <c r="D37" s="69" t="s">
        <v>108</v>
      </c>
      <c r="E37" s="70" t="s">
        <v>91</v>
      </c>
      <c r="F37" s="71" t="s">
        <v>95</v>
      </c>
      <c r="G37" s="72" t="s">
        <v>92</v>
      </c>
      <c r="H37" s="73" t="s">
        <v>97</v>
      </c>
      <c r="I37" s="74" t="s">
        <v>98</v>
      </c>
      <c r="J37" s="75" t="s">
        <v>96</v>
      </c>
      <c r="K37" s="76" t="s">
        <v>99</v>
      </c>
      <c r="L37" s="77" t="s">
        <v>93</v>
      </c>
      <c r="M37" s="69" t="s">
        <v>108</v>
      </c>
    </row>
  </sheetData>
  <sheetProtection algorithmName="SHA-512" hashValue="8JbaX43UBQzrKZ2DOR9fK4WQDjkF5sIRAOCT/ib+TCKABiC1xNGevpDRij9mZ75IvnVk0Jxuz0tRfxzCvzftDQ==" saltValue="V5G3AlCj4rkkeluxOFLpXA==" spinCount="100000" sheet="1" objects="1" scenarios="1" sort="0" autoFilter="0" pivotTables="0"/>
  <mergeCells count="11">
    <mergeCell ref="A1:B1"/>
    <mergeCell ref="A2:B2"/>
    <mergeCell ref="H3:P3"/>
    <mergeCell ref="H2:P2"/>
    <mergeCell ref="C12:M13"/>
    <mergeCell ref="C22:C26"/>
    <mergeCell ref="C27:C36"/>
    <mergeCell ref="H4:P6"/>
    <mergeCell ref="H7:P10"/>
    <mergeCell ref="E14:L14"/>
    <mergeCell ref="C16:C21"/>
  </mergeCells>
  <conditionalFormatting sqref="D3:E10">
    <cfRule type="cellIs" dxfId="8" priority="10" operator="equal">
      <formula>FALSE</formula>
    </cfRule>
  </conditionalFormatting>
  <conditionalFormatting sqref="E16:E36">
    <cfRule type="cellIs" dxfId="7" priority="9" operator="lessThanOrEqual">
      <formula>Motivation</formula>
    </cfRule>
  </conditionalFormatting>
  <conditionalFormatting sqref="F16:F36">
    <cfRule type="cellIs" dxfId="6" priority="7" operator="lessThanOrEqual">
      <formula>GestionTemps</formula>
    </cfRule>
  </conditionalFormatting>
  <conditionalFormatting sqref="G16:G36">
    <cfRule type="cellIs" dxfId="5" priority="6" operator="lessThanOrEqual">
      <formula>Concentration</formula>
    </cfRule>
  </conditionalFormatting>
  <conditionalFormatting sqref="H16:H36">
    <cfRule type="cellIs" dxfId="4" priority="5" operator="lessThanOrEqual">
      <formula>PeursSoucis</formula>
    </cfRule>
  </conditionalFormatting>
  <conditionalFormatting sqref="I16:I36">
    <cfRule type="cellIs" dxfId="3" priority="4" operator="lessThanOrEqual">
      <formula>IdeesPrincipales</formula>
    </cfRule>
  </conditionalFormatting>
  <conditionalFormatting sqref="J16:J36">
    <cfRule type="cellIs" dxfId="2" priority="3" operator="lessThanOrEqual">
      <formula>GestionInfos</formula>
    </cfRule>
  </conditionalFormatting>
  <conditionalFormatting sqref="K16:K36">
    <cfRule type="cellIs" dxfId="1" priority="2" operator="lessThanOrEqual">
      <formula>Strategies</formula>
    </cfRule>
  </conditionalFormatting>
  <conditionalFormatting sqref="L16:L36">
    <cfRule type="cellIs" dxfId="0" priority="1" operator="lessThanOrEqual">
      <formula>Autocontrole</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Questionnaire</vt:lpstr>
      <vt:lpstr>Résultats</vt:lpstr>
      <vt:lpstr>Autocontrole</vt:lpstr>
      <vt:lpstr>Concentration</vt:lpstr>
      <vt:lpstr>GestionInfos</vt:lpstr>
      <vt:lpstr>GestionTemps</vt:lpstr>
      <vt:lpstr>IdeesPrincipales</vt:lpstr>
      <vt:lpstr>ListeValidation</vt:lpstr>
      <vt:lpstr>Motivation</vt:lpstr>
      <vt:lpstr>PeursSoucis</vt:lpstr>
      <vt:lpstr>Strategies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dc:creator>
  <cp:lastModifiedBy>benoit</cp:lastModifiedBy>
  <dcterms:created xsi:type="dcterms:W3CDTF">2019-09-18T15:22:54Z</dcterms:created>
  <dcterms:modified xsi:type="dcterms:W3CDTF">2019-09-23T06:47:32Z</dcterms:modified>
</cp:coreProperties>
</file>